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5" yWindow="135" windowWidth="13290" windowHeight="7830"/>
  </bookViews>
  <sheets>
    <sheet name="OFERTA" sheetId="1" r:id="rId1"/>
    <sheet name="CALCULS" sheetId="2" r:id="rId2"/>
  </sheets>
  <calcPr calcId="124519"/>
</workbook>
</file>

<file path=xl/calcChain.xml><?xml version="1.0" encoding="utf-8"?>
<calcChain xmlns="http://schemas.openxmlformats.org/spreadsheetml/2006/main">
  <c r="J11" i="2"/>
  <c r="L31" s="1"/>
  <c r="O31" s="1"/>
  <c r="Q31" s="1"/>
  <c r="J10"/>
  <c r="J7"/>
  <c r="K7"/>
  <c r="K21" s="1"/>
  <c r="L21" s="1"/>
  <c r="L7"/>
  <c r="M7"/>
  <c r="N7"/>
  <c r="J8"/>
  <c r="K8"/>
  <c r="K30" s="1"/>
  <c r="L8"/>
  <c r="M8"/>
  <c r="N8"/>
  <c r="K6"/>
  <c r="K29" s="1"/>
  <c r="L29" s="1"/>
  <c r="O29" s="1"/>
  <c r="Q29" s="1"/>
  <c r="L6"/>
  <c r="M6"/>
  <c r="N6"/>
  <c r="M22" s="1"/>
  <c r="N22" s="1"/>
  <c r="J6"/>
  <c r="K32" s="1"/>
  <c r="L32" s="1"/>
  <c r="O32" s="1"/>
  <c r="Q32" s="1"/>
  <c r="K16"/>
  <c r="L16" s="1"/>
  <c r="N35"/>
  <c r="K33"/>
  <c r="J32"/>
  <c r="J33" s="1"/>
  <c r="J29"/>
  <c r="J30" s="1"/>
  <c r="J22"/>
  <c r="M21"/>
  <c r="J21"/>
  <c r="N20"/>
  <c r="K20"/>
  <c r="L20" s="1"/>
  <c r="O20" s="1"/>
  <c r="Q20" s="1"/>
  <c r="K19"/>
  <c r="J19"/>
  <c r="J18"/>
  <c r="K17"/>
  <c r="J17"/>
  <c r="J16"/>
  <c r="K18" l="1"/>
  <c r="K22"/>
  <c r="L22" s="1"/>
  <c r="N21"/>
  <c r="M16"/>
  <c r="N16" s="1"/>
  <c r="O16" s="1"/>
  <c r="Q16" s="1"/>
  <c r="L18"/>
  <c r="L17"/>
  <c r="O21"/>
  <c r="Q21" s="1"/>
  <c r="R21" s="1"/>
  <c r="S21" s="1"/>
  <c r="L19"/>
  <c r="R29"/>
  <c r="R20"/>
  <c r="S20" s="1"/>
  <c r="R31"/>
  <c r="S31" s="1"/>
  <c r="R32"/>
  <c r="S32" s="1"/>
  <c r="O22"/>
  <c r="Q22" s="1"/>
  <c r="L30"/>
  <c r="O30" s="1"/>
  <c r="Q30" s="1"/>
  <c r="L33"/>
  <c r="O33" s="1"/>
  <c r="Q33" s="1"/>
  <c r="N17"/>
  <c r="N18"/>
  <c r="O18" s="1"/>
  <c r="Q18" s="1"/>
  <c r="N19"/>
  <c r="L24" l="1"/>
  <c r="O17"/>
  <c r="Q17" s="1"/>
  <c r="R17" s="1"/>
  <c r="S17" s="1"/>
  <c r="O19"/>
  <c r="Q19" s="1"/>
  <c r="R19" s="1"/>
  <c r="S19" s="1"/>
  <c r="R33"/>
  <c r="S33" s="1"/>
  <c r="R16"/>
  <c r="S16" s="1"/>
  <c r="N24"/>
  <c r="N37" s="1"/>
  <c r="L35"/>
  <c r="R22"/>
  <c r="S22" s="1"/>
  <c r="Q35"/>
  <c r="S29"/>
  <c r="R18"/>
  <c r="S18" s="1"/>
  <c r="R30"/>
  <c r="R35" s="1"/>
  <c r="Q24" l="1"/>
  <c r="Q37" s="1"/>
  <c r="L23" i="1" s="1"/>
  <c r="L37" i="2"/>
  <c r="R24"/>
  <c r="R37" s="1"/>
  <c r="S24"/>
  <c r="S30"/>
  <c r="S35" s="1"/>
  <c r="S37" l="1"/>
  <c r="M23" i="1" s="1"/>
</calcChain>
</file>

<file path=xl/sharedStrings.xml><?xml version="1.0" encoding="utf-8"?>
<sst xmlns="http://schemas.openxmlformats.org/spreadsheetml/2006/main" count="137" uniqueCount="68">
  <si>
    <t>ANNEX OFERTA ECONOMICA</t>
  </si>
  <si>
    <t xml:space="preserve">El sotasignat, </t>
  </si>
  <si>
    <t xml:space="preserve">, amb DNI/NIF núm. </t>
  </si>
  <si>
    <t>, en nom propi/en qualitat de</t>
  </si>
  <si>
    <t>representant legal de la persona física/jurídica</t>
  </si>
  <si>
    <t xml:space="preserve">amb NIF núm. </t>
  </si>
  <si>
    <t>, amb capacitat jurídica i d'obrar, assabebtat del Plec de condicions administratives i tècniques</t>
  </si>
  <si>
    <t>FAIG CONSTAR</t>
  </si>
  <si>
    <t>Que presento la seguent oferta econòmica</t>
  </si>
  <si>
    <t>OMPLIR NOMES CASELLES VERDES</t>
  </si>
  <si>
    <t>PREUS UNITARIS SENSE IVA</t>
  </si>
  <si>
    <t>TIPUS DE CARPA</t>
  </si>
  <si>
    <t>MUNTATGE / DESMUNTATGE / 1 SETMANA DE LLOGUER</t>
  </si>
  <si>
    <t>SETMANA EXTRA</t>
  </si>
  <si>
    <r>
      <t>superficie total m</t>
    </r>
    <r>
      <rPr>
        <b/>
        <vertAlign val="superscript"/>
        <sz val="9"/>
        <color rgb="FF000000"/>
        <rFont val="Calibri"/>
        <family val="2"/>
      </rPr>
      <t>2</t>
    </r>
  </si>
  <si>
    <t>0-100</t>
  </si>
  <si>
    <t>&gt;100-300</t>
  </si>
  <si>
    <t>&gt;300-800</t>
  </si>
  <si>
    <t>&gt;800</t>
  </si>
  <si>
    <t>0-&gt;800</t>
  </si>
  <si>
    <t>DUES AIGUES</t>
  </si>
  <si>
    <t>POLIGONAL</t>
  </si>
  <si>
    <t>TERRA</t>
  </si>
  <si>
    <t>UNITAT / SETMANA</t>
  </si>
  <si>
    <t>PAGODA</t>
  </si>
  <si>
    <t>RAMPA</t>
  </si>
  <si>
    <t>DIRECCIÓ DE CULTURA</t>
  </si>
  <si>
    <t>periode</t>
  </si>
  <si>
    <t>activitat</t>
  </si>
  <si>
    <t>espai</t>
  </si>
  <si>
    <t>setmanes en servei</t>
  </si>
  <si>
    <t>tipus de carpa</t>
  </si>
  <si>
    <t>ample del pòrtic</t>
  </si>
  <si>
    <t>alçada del lateral</t>
  </si>
  <si>
    <t>llargada</t>
  </si>
  <si>
    <r>
      <t>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carpa</t>
    </r>
  </si>
  <si>
    <r>
      <t>€/m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o unitat</t>
    </r>
  </si>
  <si>
    <t>€/totals     1ª setmana</t>
  </si>
  <si>
    <r>
      <t>€/m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o unitat setmana extra</t>
    </r>
  </si>
  <si>
    <t>€/totals setmanes extres</t>
  </si>
  <si>
    <t>subtotal unitat</t>
  </si>
  <si>
    <t>unitats</t>
  </si>
  <si>
    <t>subtotal</t>
  </si>
  <si>
    <t>iva</t>
  </si>
  <si>
    <t>total</t>
  </si>
  <si>
    <t>desembre/gener</t>
  </si>
  <si>
    <t>REIS</t>
  </si>
  <si>
    <t>parc central</t>
  </si>
  <si>
    <t>març/abril</t>
  </si>
  <si>
    <t>SETMANA SANTA</t>
  </si>
  <si>
    <t>parròquia de maria auxiliadora</t>
  </si>
  <si>
    <t>maig/juny</t>
  </si>
  <si>
    <t>ROMERIA DEL ROCIO</t>
  </si>
  <si>
    <t>parc forestal</t>
  </si>
  <si>
    <t>-</t>
  </si>
  <si>
    <t>juliol</t>
  </si>
  <si>
    <t>SANTES</t>
  </si>
  <si>
    <t>passeig marítim</t>
  </si>
  <si>
    <t>a determinar</t>
  </si>
  <si>
    <t>TOTALS CULTURA</t>
  </si>
  <si>
    <t>DIRECCIÓ D'ENSENYAMENT</t>
  </si>
  <si>
    <t>Fira Mataró Orienta</t>
  </si>
  <si>
    <t>TOTALS ENSENYAMENT</t>
  </si>
  <si>
    <t>TOTAL ANUAL CONTRACTE</t>
  </si>
  <si>
    <t>Signatura electrònica</t>
  </si>
  <si>
    <t>SUBTOTAL SENSE IVA</t>
  </si>
  <si>
    <t>TOTAL IVA INCLOS</t>
  </si>
  <si>
    <t>que han de regir la contractació del subministrament en règim de lloguer i transport, muntatge i desmuntatge de carpes (Exp 24153/2022)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</si>
</sst>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_-* #,##0.00\ [$€]_-;\-* #,##0.00\ [$€]_-;_-* &quot;-&quot;??\ [$€]_-;_-@_-"/>
  </numFmts>
  <fonts count="3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u/>
      <sz val="18"/>
      <color indexed="8"/>
      <name val="Calibri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Calibri"/>
      <family val="2"/>
    </font>
    <font>
      <b/>
      <vertAlign val="superscript"/>
      <sz val="9"/>
      <color rgb="FF000000"/>
      <name val="Calibri"/>
      <family val="2"/>
    </font>
    <font>
      <sz val="10"/>
      <color indexed="8"/>
      <name val="Calibri"/>
      <family val="2"/>
    </font>
    <font>
      <sz val="9"/>
      <name val="Calibri"/>
      <family val="2"/>
    </font>
    <font>
      <vertAlign val="superscript"/>
      <sz val="9"/>
      <name val="Calibri"/>
      <family val="2"/>
    </font>
    <font>
      <i/>
      <sz val="9"/>
      <color indexed="8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0"/>
      <name val="Calibri"/>
      <family val="2"/>
    </font>
    <font>
      <b/>
      <sz val="10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6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9">
    <xf numFmtId="0" fontId="0" fillId="0" borderId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8" fillId="9" borderId="40" applyNumberFormat="0" applyAlignment="0" applyProtection="0"/>
    <xf numFmtId="0" fontId="18" fillId="9" borderId="40" applyNumberFormat="0" applyAlignment="0" applyProtection="0"/>
    <xf numFmtId="0" fontId="19" fillId="10" borderId="41" applyNumberFormat="0" applyAlignment="0" applyProtection="0"/>
    <xf numFmtId="0" fontId="19" fillId="10" borderId="41" applyNumberFormat="0" applyAlignment="0" applyProtection="0"/>
    <xf numFmtId="0" fontId="20" fillId="11" borderId="0" applyNumberFormat="0" applyBorder="0" applyAlignment="0" applyProtection="0"/>
    <xf numFmtId="0" fontId="21" fillId="0" borderId="42" applyNumberFormat="0" applyFill="0" applyAlignment="0" applyProtection="0"/>
    <xf numFmtId="0" fontId="22" fillId="0" borderId="43" applyNumberFormat="0" applyFill="0" applyAlignment="0" applyProtection="0"/>
    <xf numFmtId="0" fontId="23" fillId="0" borderId="44" applyNumberFormat="0" applyFill="0" applyAlignment="0" applyProtection="0"/>
    <xf numFmtId="165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21" fillId="0" borderId="42" applyNumberFormat="0" applyFill="0" applyAlignment="0" applyProtection="0"/>
    <xf numFmtId="0" fontId="22" fillId="0" borderId="43" applyNumberFormat="0" applyFill="0" applyAlignment="0" applyProtection="0"/>
    <xf numFmtId="0" fontId="23" fillId="0" borderId="44" applyNumberFormat="0" applyFill="0" applyAlignment="0" applyProtection="0"/>
    <xf numFmtId="0" fontId="23" fillId="0" borderId="0" applyNumberFormat="0" applyFill="0" applyBorder="0" applyAlignment="0" applyProtection="0"/>
    <xf numFmtId="0" fontId="26" fillId="12" borderId="40" applyNumberFormat="0" applyAlignment="0" applyProtection="0"/>
    <xf numFmtId="0" fontId="27" fillId="0" borderId="45" applyNumberFormat="0" applyFill="0" applyAlignment="0" applyProtection="0"/>
    <xf numFmtId="43" fontId="2" fillId="0" borderId="0" applyFont="0" applyFill="0" applyBorder="0" applyAlignment="0" applyProtection="0"/>
    <xf numFmtId="0" fontId="1" fillId="0" borderId="0"/>
    <xf numFmtId="0" fontId="24" fillId="0" borderId="0"/>
    <xf numFmtId="0" fontId="1" fillId="0" borderId="0"/>
    <xf numFmtId="0" fontId="28" fillId="13" borderId="46" applyNumberFormat="0" applyFont="0" applyAlignment="0" applyProtection="0"/>
    <xf numFmtId="0" fontId="29" fillId="9" borderId="47" applyNumberFormat="0" applyAlignment="0" applyProtection="0"/>
    <xf numFmtId="0" fontId="30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243">
    <xf numFmtId="0" fontId="0" fillId="0" borderId="0" xfId="0"/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/>
    <xf numFmtId="0" fontId="3" fillId="2" borderId="0" xfId="0" applyFont="1" applyFill="1" applyBorder="1"/>
    <xf numFmtId="0" fontId="3" fillId="2" borderId="0" xfId="0" applyFont="1" applyFill="1" applyAlignment="1">
      <alignment horizontal="center"/>
    </xf>
    <xf numFmtId="0" fontId="3" fillId="0" borderId="0" xfId="0" applyFont="1"/>
    <xf numFmtId="0" fontId="10" fillId="2" borderId="0" xfId="0" applyFont="1" applyFill="1" applyAlignment="1">
      <alignment horizontal="left" vertical="center"/>
    </xf>
    <xf numFmtId="0" fontId="3" fillId="2" borderId="0" xfId="0" applyFont="1" applyFill="1" applyBorder="1" applyAlignment="1"/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164" fontId="12" fillId="0" borderId="23" xfId="0" applyNumberFormat="1" applyFont="1" applyFill="1" applyBorder="1" applyAlignment="1">
      <alignment horizontal="center" vertical="center"/>
    </xf>
    <xf numFmtId="164" fontId="12" fillId="0" borderId="24" xfId="0" applyNumberFormat="1" applyFont="1" applyFill="1" applyBorder="1" applyAlignment="1">
      <alignment horizontal="center" vertical="center"/>
    </xf>
    <xf numFmtId="164" fontId="12" fillId="0" borderId="25" xfId="0" applyNumberFormat="1" applyFont="1" applyFill="1" applyBorder="1" applyAlignment="1">
      <alignment horizontal="center" vertical="center"/>
    </xf>
    <xf numFmtId="164" fontId="12" fillId="0" borderId="26" xfId="0" applyNumberFormat="1" applyFont="1" applyFill="1" applyBorder="1" applyAlignment="1">
      <alignment horizontal="center" vertical="center"/>
    </xf>
    <xf numFmtId="164" fontId="12" fillId="3" borderId="23" xfId="0" applyNumberFormat="1" applyFont="1" applyFill="1" applyBorder="1" applyAlignment="1">
      <alignment horizontal="center" vertical="center"/>
    </xf>
    <xf numFmtId="164" fontId="12" fillId="0" borderId="27" xfId="0" applyNumberFormat="1" applyFont="1" applyFill="1" applyBorder="1" applyAlignment="1">
      <alignment horizontal="center" vertical="center"/>
    </xf>
    <xf numFmtId="164" fontId="12" fillId="0" borderId="29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4" fontId="12" fillId="0" borderId="28" xfId="0" applyNumberFormat="1" applyFont="1" applyFill="1" applyBorder="1" applyAlignment="1">
      <alignment horizontal="center" vertical="center"/>
    </xf>
    <xf numFmtId="164" fontId="12" fillId="0" borderId="17" xfId="0" applyNumberFormat="1" applyFont="1" applyFill="1" applyBorder="1" applyAlignment="1">
      <alignment horizontal="center" vertical="center"/>
    </xf>
    <xf numFmtId="164" fontId="12" fillId="0" borderId="18" xfId="0" applyNumberFormat="1" applyFont="1" applyFill="1" applyBorder="1" applyAlignment="1">
      <alignment horizontal="center" vertical="center"/>
    </xf>
    <xf numFmtId="164" fontId="12" fillId="0" borderId="19" xfId="0" applyNumberFormat="1" applyFont="1" applyFill="1" applyBorder="1" applyAlignment="1">
      <alignment horizontal="center" vertical="center"/>
    </xf>
    <xf numFmtId="164" fontId="12" fillId="0" borderId="2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wrapText="1"/>
    </xf>
    <xf numFmtId="0" fontId="3" fillId="0" borderId="0" xfId="0" applyFont="1" applyFill="1" applyBorder="1"/>
    <xf numFmtId="164" fontId="12" fillId="2" borderId="0" xfId="0" applyNumberFormat="1" applyFont="1" applyFill="1" applyBorder="1" applyAlignment="1">
      <alignment horizontal="center" vertical="center"/>
    </xf>
    <xf numFmtId="164" fontId="12" fillId="0" borderId="30" xfId="0" applyNumberFormat="1" applyFont="1" applyFill="1" applyBorder="1" applyAlignment="1">
      <alignment horizontal="center" vertical="center"/>
    </xf>
    <xf numFmtId="164" fontId="12" fillId="3" borderId="30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3" fillId="2" borderId="0" xfId="0" applyFont="1" applyFill="1" applyBorder="1" applyAlignment="1">
      <alignment vertical="top"/>
    </xf>
    <xf numFmtId="0" fontId="3" fillId="4" borderId="31" xfId="0" applyFont="1" applyFill="1" applyBorder="1" applyAlignment="1">
      <alignment vertical="center"/>
    </xf>
    <xf numFmtId="0" fontId="3" fillId="4" borderId="32" xfId="0" applyFont="1" applyFill="1" applyBorder="1" applyAlignment="1">
      <alignment vertical="center"/>
    </xf>
    <xf numFmtId="0" fontId="3" fillId="4" borderId="32" xfId="0" applyFont="1" applyFill="1" applyBorder="1" applyAlignment="1">
      <alignment horizontal="center" vertical="center" wrapText="1"/>
    </xf>
    <xf numFmtId="0" fontId="13" fillId="5" borderId="32" xfId="0" applyFont="1" applyFill="1" applyBorder="1" applyAlignment="1">
      <alignment horizontal="center" vertical="center" wrapText="1"/>
    </xf>
    <xf numFmtId="0" fontId="13" fillId="5" borderId="33" xfId="0" applyFont="1" applyFill="1" applyBorder="1" applyAlignment="1">
      <alignment horizontal="center" vertical="center" wrapText="1"/>
    </xf>
    <xf numFmtId="0" fontId="15" fillId="0" borderId="0" xfId="0" applyFont="1" applyBorder="1"/>
    <xf numFmtId="0" fontId="15" fillId="2" borderId="0" xfId="0" applyFont="1" applyFill="1" applyBorder="1"/>
    <xf numFmtId="0" fontId="3" fillId="2" borderId="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1" fontId="3" fillId="2" borderId="32" xfId="0" applyNumberFormat="1" applyFont="1" applyFill="1" applyBorder="1" applyAlignment="1">
      <alignment horizontal="center" vertical="center"/>
    </xf>
    <xf numFmtId="2" fontId="3" fillId="2" borderId="32" xfId="0" applyNumberFormat="1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164" fontId="3" fillId="6" borderId="32" xfId="0" applyNumberFormat="1" applyFont="1" applyFill="1" applyBorder="1" applyAlignment="1">
      <alignment horizontal="right" vertical="center"/>
    </xf>
    <xf numFmtId="164" fontId="10" fillId="6" borderId="32" xfId="0" applyNumberFormat="1" applyFont="1" applyFill="1" applyBorder="1" applyAlignment="1">
      <alignment horizontal="right" vertical="center"/>
    </xf>
    <xf numFmtId="164" fontId="3" fillId="6" borderId="32" xfId="0" applyNumberFormat="1" applyFont="1" applyFill="1" applyBorder="1" applyAlignment="1">
      <alignment horizontal="center" vertical="center"/>
    </xf>
    <xf numFmtId="164" fontId="10" fillId="4" borderId="32" xfId="0" applyNumberFormat="1" applyFont="1" applyFill="1" applyBorder="1" applyAlignment="1">
      <alignment horizontal="right" vertical="center"/>
    </xf>
    <xf numFmtId="164" fontId="10" fillId="4" borderId="33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164" fontId="3" fillId="2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 wrapText="1"/>
    </xf>
    <xf numFmtId="1" fontId="3" fillId="2" borderId="18" xfId="0" applyNumberFormat="1" applyFont="1" applyFill="1" applyBorder="1" applyAlignment="1">
      <alignment horizontal="center" vertical="center"/>
    </xf>
    <xf numFmtId="2" fontId="3" fillId="2" borderId="18" xfId="0" applyNumberFormat="1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righ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 wrapText="1"/>
    </xf>
    <xf numFmtId="1" fontId="3" fillId="2" borderId="24" xfId="0" applyNumberFormat="1" applyFont="1" applyFill="1" applyBorder="1" applyAlignment="1">
      <alignment horizontal="center" vertical="center"/>
    </xf>
    <xf numFmtId="2" fontId="3" fillId="2" borderId="24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164" fontId="3" fillId="6" borderId="24" xfId="0" applyNumberFormat="1" applyFont="1" applyFill="1" applyBorder="1" applyAlignment="1">
      <alignment horizontal="right" vertical="center"/>
    </xf>
    <xf numFmtId="164" fontId="10" fillId="6" borderId="36" xfId="0" applyNumberFormat="1" applyFont="1" applyFill="1" applyBorder="1" applyAlignment="1">
      <alignment horizontal="right" vertical="center"/>
    </xf>
    <xf numFmtId="164" fontId="3" fillId="6" borderId="36" xfId="0" applyNumberFormat="1" applyFont="1" applyFill="1" applyBorder="1" applyAlignment="1">
      <alignment horizontal="center" vertical="center"/>
    </xf>
    <xf numFmtId="2" fontId="3" fillId="2" borderId="36" xfId="0" applyNumberFormat="1" applyFont="1" applyFill="1" applyBorder="1" applyAlignment="1">
      <alignment horizontal="center" vertical="center"/>
    </xf>
    <xf numFmtId="164" fontId="10" fillId="4" borderId="36" xfId="0" applyNumberFormat="1" applyFont="1" applyFill="1" applyBorder="1" applyAlignment="1">
      <alignment horizontal="right" vertical="center"/>
    </xf>
    <xf numFmtId="164" fontId="10" fillId="4" borderId="22" xfId="0" applyNumberFormat="1" applyFont="1" applyFill="1" applyBorder="1" applyAlignment="1">
      <alignment horizontal="right" vertical="center"/>
    </xf>
    <xf numFmtId="1" fontId="3" fillId="2" borderId="29" xfId="0" applyNumberFormat="1" applyFont="1" applyFill="1" applyBorder="1" applyAlignment="1">
      <alignment horizontal="center" vertical="center"/>
    </xf>
    <xf numFmtId="2" fontId="3" fillId="2" borderId="29" xfId="0" applyNumberFormat="1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164" fontId="3" fillId="6" borderId="29" xfId="0" applyNumberFormat="1" applyFont="1" applyFill="1" applyBorder="1" applyAlignment="1">
      <alignment horizontal="right" vertical="center"/>
    </xf>
    <xf numFmtId="164" fontId="10" fillId="6" borderId="24" xfId="0" applyNumberFormat="1" applyFont="1" applyFill="1" applyBorder="1" applyAlignment="1">
      <alignment horizontal="right" vertical="center"/>
    </xf>
    <xf numFmtId="164" fontId="3" fillId="6" borderId="24" xfId="0" applyNumberFormat="1" applyFont="1" applyFill="1" applyBorder="1" applyAlignment="1">
      <alignment horizontal="center" vertical="center"/>
    </xf>
    <xf numFmtId="164" fontId="10" fillId="4" borderId="24" xfId="0" applyNumberFormat="1" applyFont="1" applyFill="1" applyBorder="1" applyAlignment="1">
      <alignment horizontal="right" vertical="center"/>
    </xf>
    <xf numFmtId="164" fontId="10" fillId="4" borderId="26" xfId="0" applyNumberFormat="1" applyFont="1" applyFill="1" applyBorder="1" applyAlignment="1">
      <alignment horizontal="right" vertical="center"/>
    </xf>
    <xf numFmtId="1" fontId="3" fillId="2" borderId="37" xfId="0" applyNumberFormat="1" applyFont="1" applyFill="1" applyBorder="1" applyAlignment="1">
      <alignment horizontal="center" vertical="center"/>
    </xf>
    <xf numFmtId="2" fontId="3" fillId="2" borderId="37" xfId="0" applyNumberFormat="1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64" fontId="3" fillId="6" borderId="37" xfId="0" applyNumberFormat="1" applyFont="1" applyFill="1" applyBorder="1" applyAlignment="1">
      <alignment horizontal="right" vertical="center"/>
    </xf>
    <xf numFmtId="164" fontId="10" fillId="6" borderId="18" xfId="0" applyNumberFormat="1" applyFont="1" applyFill="1" applyBorder="1" applyAlignment="1">
      <alignment horizontal="right" vertical="center"/>
    </xf>
    <xf numFmtId="164" fontId="3" fillId="6" borderId="18" xfId="0" applyNumberFormat="1" applyFont="1" applyFill="1" applyBorder="1" applyAlignment="1">
      <alignment horizontal="center" vertical="center"/>
    </xf>
    <xf numFmtId="2" fontId="3" fillId="0" borderId="37" xfId="0" applyNumberFormat="1" applyFont="1" applyFill="1" applyBorder="1" applyAlignment="1">
      <alignment horizontal="center" vertical="center"/>
    </xf>
    <xf numFmtId="164" fontId="10" fillId="4" borderId="18" xfId="0" applyNumberFormat="1" applyFont="1" applyFill="1" applyBorder="1" applyAlignment="1">
      <alignment horizontal="right" vertical="center"/>
    </xf>
    <xf numFmtId="164" fontId="10" fillId="4" borderId="20" xfId="0" applyNumberFormat="1" applyFont="1" applyFill="1" applyBorder="1" applyAlignment="1">
      <alignment horizontal="right" vertical="center"/>
    </xf>
    <xf numFmtId="0" fontId="3" fillId="2" borderId="3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0" fillId="2" borderId="0" xfId="0" applyFont="1" applyFill="1" applyAlignment="1">
      <alignment vertical="center"/>
    </xf>
    <xf numFmtId="164" fontId="10" fillId="2" borderId="0" xfId="0" applyNumberFormat="1" applyFont="1" applyFill="1" applyAlignment="1">
      <alignment vertical="center"/>
    </xf>
    <xf numFmtId="164" fontId="10" fillId="2" borderId="0" xfId="0" applyNumberFormat="1" applyFont="1" applyFill="1" applyAlignment="1">
      <alignment horizontal="center" vertical="center"/>
    </xf>
    <xf numFmtId="1" fontId="3" fillId="2" borderId="36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164" fontId="3" fillId="6" borderId="36" xfId="0" applyNumberFormat="1" applyFont="1" applyFill="1" applyBorder="1" applyAlignment="1">
      <alignment horizontal="right" vertical="center"/>
    </xf>
    <xf numFmtId="164" fontId="10" fillId="6" borderId="29" xfId="0" applyNumberFormat="1" applyFont="1" applyFill="1" applyBorder="1" applyAlignment="1">
      <alignment horizontal="right" vertical="center"/>
    </xf>
    <xf numFmtId="164" fontId="3" fillId="6" borderId="29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10" fillId="7" borderId="0" xfId="0" applyFont="1" applyFill="1" applyAlignment="1">
      <alignment vertical="center"/>
    </xf>
    <xf numFmtId="0" fontId="3" fillId="7" borderId="0" xfId="0" applyFont="1" applyFill="1"/>
    <xf numFmtId="0" fontId="3" fillId="7" borderId="0" xfId="0" applyFont="1" applyFill="1" applyBorder="1"/>
    <xf numFmtId="164" fontId="10" fillId="7" borderId="0" xfId="0" applyNumberFormat="1" applyFont="1" applyFill="1" applyAlignment="1">
      <alignment vertical="center"/>
    </xf>
    <xf numFmtId="164" fontId="10" fillId="7" borderId="0" xfId="0" applyNumberFormat="1" applyFont="1" applyFill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right" vertical="top"/>
    </xf>
    <xf numFmtId="0" fontId="3" fillId="2" borderId="0" xfId="0" applyFont="1" applyFill="1" applyProtection="1"/>
    <xf numFmtId="0" fontId="3" fillId="2" borderId="0" xfId="0" applyFont="1" applyFill="1" applyBorder="1" applyProtection="1"/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0" fontId="4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48" xfId="0" applyFont="1" applyFill="1" applyBorder="1" applyAlignment="1" applyProtection="1">
      <alignment horizontal="center" vertical="center"/>
    </xf>
    <xf numFmtId="0" fontId="5" fillId="2" borderId="49" xfId="0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0" fillId="0" borderId="50" xfId="0" applyFont="1" applyBorder="1" applyAlignment="1" applyProtection="1">
      <alignment horizontal="center"/>
    </xf>
    <xf numFmtId="0" fontId="0" fillId="0" borderId="49" xfId="0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5" fillId="2" borderId="0" xfId="0" applyFont="1" applyFill="1" applyAlignment="1" applyProtection="1">
      <alignment horizontal="left"/>
    </xf>
    <xf numFmtId="0" fontId="5" fillId="2" borderId="1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/>
    </xf>
    <xf numFmtId="0" fontId="0" fillId="2" borderId="2" xfId="0" applyFont="1" applyFill="1" applyBorder="1" applyAlignment="1" applyProtection="1">
      <alignment horizontal="center"/>
    </xf>
    <xf numFmtId="0" fontId="0" fillId="2" borderId="3" xfId="0" applyFont="1" applyFill="1" applyBorder="1" applyAlignment="1" applyProtection="1">
      <alignment horizontal="center"/>
    </xf>
    <xf numFmtId="0" fontId="0" fillId="0" borderId="0" xfId="0" applyFont="1" applyProtection="1"/>
    <xf numFmtId="0" fontId="0" fillId="2" borderId="0" xfId="0" applyFont="1" applyFill="1" applyProtection="1"/>
    <xf numFmtId="0" fontId="0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left"/>
    </xf>
    <xf numFmtId="0" fontId="7" fillId="2" borderId="0" xfId="0" applyFont="1" applyFill="1" applyAlignment="1" applyProtection="1">
      <alignment horizontal="left"/>
    </xf>
    <xf numFmtId="0" fontId="8" fillId="3" borderId="0" xfId="0" applyFont="1" applyFill="1" applyAlignment="1" applyProtection="1">
      <alignment vertical="center"/>
    </xf>
    <xf numFmtId="0" fontId="9" fillId="3" borderId="0" xfId="0" applyFont="1" applyFill="1" applyProtection="1"/>
    <xf numFmtId="0" fontId="7" fillId="3" borderId="0" xfId="0" applyFont="1" applyFill="1" applyAlignment="1" applyProtection="1">
      <alignment horizontal="left"/>
    </xf>
    <xf numFmtId="0" fontId="10" fillId="2" borderId="0" xfId="0" applyFont="1" applyFill="1" applyAlignment="1" applyProtection="1">
      <alignment horizontal="left" vertical="center"/>
    </xf>
    <xf numFmtId="0" fontId="10" fillId="2" borderId="4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12" xfId="0" applyFont="1" applyFill="1" applyBorder="1" applyAlignment="1" applyProtection="1">
      <alignment horizontal="center" vertical="center" wrapText="1"/>
    </xf>
    <xf numFmtId="0" fontId="10" fillId="4" borderId="13" xfId="0" applyFont="1" applyFill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/>
    </xf>
    <xf numFmtId="0" fontId="10" fillId="4" borderId="15" xfId="0" applyFont="1" applyFill="1" applyBorder="1" applyAlignment="1" applyProtection="1">
      <alignment horizontal="center" vertical="center"/>
    </xf>
    <xf numFmtId="0" fontId="10" fillId="4" borderId="16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12" xfId="0" applyFont="1" applyFill="1" applyBorder="1" applyAlignment="1" applyProtection="1">
      <alignment horizontal="center" vertical="center"/>
    </xf>
    <xf numFmtId="0" fontId="12" fillId="4" borderId="17" xfId="0" applyFont="1" applyFill="1" applyBorder="1" applyAlignment="1" applyProtection="1">
      <alignment horizontal="center"/>
    </xf>
    <xf numFmtId="0" fontId="12" fillId="4" borderId="18" xfId="0" applyFont="1" applyFill="1" applyBorder="1" applyAlignment="1" applyProtection="1">
      <alignment horizontal="center"/>
    </xf>
    <xf numFmtId="0" fontId="12" fillId="4" borderId="19" xfId="0" applyFont="1" applyFill="1" applyBorder="1" applyAlignment="1" applyProtection="1">
      <alignment horizontal="center"/>
    </xf>
    <xf numFmtId="0" fontId="12" fillId="4" borderId="20" xfId="0" applyFont="1" applyFill="1" applyBorder="1" applyAlignment="1" applyProtection="1">
      <alignment horizontal="center"/>
    </xf>
    <xf numFmtId="0" fontId="12" fillId="4" borderId="21" xfId="0" applyFont="1" applyFill="1" applyBorder="1" applyAlignment="1" applyProtection="1">
      <alignment horizontal="center" vertical="center"/>
    </xf>
    <xf numFmtId="0" fontId="12" fillId="4" borderId="22" xfId="0" applyFont="1" applyFill="1" applyBorder="1" applyAlignment="1" applyProtection="1">
      <alignment horizontal="center" vertical="center"/>
    </xf>
    <xf numFmtId="164" fontId="12" fillId="0" borderId="23" xfId="0" applyNumberFormat="1" applyFont="1" applyFill="1" applyBorder="1" applyAlignment="1" applyProtection="1">
      <alignment horizontal="center" vertical="center"/>
    </xf>
    <xf numFmtId="164" fontId="12" fillId="0" borderId="24" xfId="0" applyNumberFormat="1" applyFont="1" applyFill="1" applyBorder="1" applyAlignment="1" applyProtection="1">
      <alignment horizontal="center" vertical="center"/>
    </xf>
    <xf numFmtId="164" fontId="12" fillId="0" borderId="25" xfId="0" applyNumberFormat="1" applyFont="1" applyFill="1" applyBorder="1" applyAlignment="1" applyProtection="1">
      <alignment horizontal="center" vertical="center"/>
    </xf>
    <xf numFmtId="164" fontId="12" fillId="0" borderId="26" xfId="0" applyNumberFormat="1" applyFont="1" applyFill="1" applyBorder="1" applyAlignment="1" applyProtection="1">
      <alignment horizontal="center" vertical="center"/>
    </xf>
    <xf numFmtId="0" fontId="12" fillId="4" borderId="27" xfId="0" applyFont="1" applyFill="1" applyBorder="1" applyAlignment="1" applyProtection="1">
      <alignment horizontal="center" vertical="center"/>
    </xf>
    <xf numFmtId="0" fontId="12" fillId="4" borderId="28" xfId="0" applyFont="1" applyFill="1" applyBorder="1" applyAlignment="1" applyProtection="1">
      <alignment horizontal="center" vertical="center"/>
    </xf>
    <xf numFmtId="164" fontId="12" fillId="0" borderId="27" xfId="0" applyNumberFormat="1" applyFont="1" applyFill="1" applyBorder="1" applyAlignment="1" applyProtection="1">
      <alignment horizontal="center" vertical="center"/>
    </xf>
    <xf numFmtId="164" fontId="12" fillId="0" borderId="29" xfId="0" applyNumberFormat="1" applyFont="1" applyFill="1" applyBorder="1" applyAlignment="1" applyProtection="1">
      <alignment horizontal="center" vertical="center"/>
    </xf>
    <xf numFmtId="164" fontId="12" fillId="0" borderId="3" xfId="0" applyNumberFormat="1" applyFont="1" applyFill="1" applyBorder="1" applyAlignment="1" applyProtection="1">
      <alignment horizontal="center" vertical="center"/>
    </xf>
    <xf numFmtId="164" fontId="12" fillId="0" borderId="28" xfId="0" applyNumberFormat="1" applyFont="1" applyFill="1" applyBorder="1" applyAlignment="1" applyProtection="1">
      <alignment horizontal="center" vertical="center"/>
    </xf>
    <xf numFmtId="0" fontId="12" fillId="4" borderId="17" xfId="0" applyFont="1" applyFill="1" applyBorder="1" applyAlignment="1" applyProtection="1">
      <alignment horizontal="center" vertical="center"/>
    </xf>
    <xf numFmtId="0" fontId="12" fillId="4" borderId="20" xfId="0" applyFont="1" applyFill="1" applyBorder="1" applyAlignment="1" applyProtection="1">
      <alignment horizontal="center" vertical="center"/>
    </xf>
    <xf numFmtId="164" fontId="12" fillId="0" borderId="17" xfId="0" applyNumberFormat="1" applyFont="1" applyFill="1" applyBorder="1" applyAlignment="1" applyProtection="1">
      <alignment horizontal="center" vertical="center"/>
    </xf>
    <xf numFmtId="164" fontId="12" fillId="0" borderId="18" xfId="0" applyNumberFormat="1" applyFont="1" applyFill="1" applyBorder="1" applyAlignment="1" applyProtection="1">
      <alignment horizontal="center" vertical="center"/>
    </xf>
    <xf numFmtId="164" fontId="12" fillId="0" borderId="19" xfId="0" applyNumberFormat="1" applyFont="1" applyFill="1" applyBorder="1" applyAlignment="1" applyProtection="1">
      <alignment horizontal="center" vertical="center"/>
    </xf>
    <xf numFmtId="164" fontId="12" fillId="0" borderId="2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wrapText="1"/>
    </xf>
    <xf numFmtId="0" fontId="3" fillId="0" borderId="0" xfId="0" applyFont="1" applyFill="1" applyBorder="1" applyProtection="1"/>
    <xf numFmtId="0" fontId="12" fillId="4" borderId="14" xfId="0" applyFont="1" applyFill="1" applyBorder="1" applyAlignment="1" applyProtection="1">
      <alignment horizontal="center" vertical="center"/>
    </xf>
    <xf numFmtId="0" fontId="12" fillId="4" borderId="16" xfId="0" applyFont="1" applyFill="1" applyBorder="1" applyAlignment="1" applyProtection="1">
      <alignment horizontal="center" vertical="center"/>
    </xf>
    <xf numFmtId="164" fontId="12" fillId="0" borderId="30" xfId="0" applyNumberFormat="1" applyFont="1" applyFill="1" applyBorder="1" applyAlignment="1" applyProtection="1">
      <alignment horizontal="center" vertical="center"/>
    </xf>
    <xf numFmtId="164" fontId="12" fillId="2" borderId="0" xfId="0" applyNumberFormat="1" applyFont="1" applyFill="1" applyBorder="1" applyAlignment="1" applyProtection="1">
      <alignment horizontal="center" vertical="center"/>
    </xf>
    <xf numFmtId="0" fontId="31" fillId="5" borderId="32" xfId="0" applyFont="1" applyFill="1" applyBorder="1" applyAlignment="1" applyProtection="1">
      <alignment horizontal="center" vertical="center" wrapText="1"/>
    </xf>
    <xf numFmtId="0" fontId="31" fillId="5" borderId="33" xfId="0" applyFont="1" applyFill="1" applyBorder="1" applyAlignment="1" applyProtection="1">
      <alignment horizontal="center" vertical="center" wrapText="1"/>
    </xf>
    <xf numFmtId="164" fontId="32" fillId="7" borderId="6" xfId="0" applyNumberFormat="1" applyFont="1" applyFill="1" applyBorder="1" applyAlignment="1" applyProtection="1">
      <alignment horizontal="right" vertical="center"/>
    </xf>
    <xf numFmtId="164" fontId="32" fillId="7" borderId="0" xfId="0" applyNumberFormat="1" applyFont="1" applyFill="1" applyAlignment="1" applyProtection="1">
      <alignment horizontal="right" vertical="center"/>
    </xf>
    <xf numFmtId="0" fontId="10" fillId="2" borderId="0" xfId="0" applyFont="1" applyFill="1" applyAlignment="1" applyProtection="1">
      <alignment vertical="center"/>
    </xf>
    <xf numFmtId="164" fontId="10" fillId="2" borderId="0" xfId="0" applyNumberFormat="1" applyFont="1" applyFill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top"/>
    </xf>
    <xf numFmtId="0" fontId="6" fillId="2" borderId="0" xfId="0" applyFont="1" applyFill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164" fontId="12" fillId="3" borderId="23" xfId="0" applyNumberFormat="1" applyFont="1" applyFill="1" applyBorder="1" applyAlignment="1" applyProtection="1">
      <alignment horizontal="center" vertical="center"/>
      <protection locked="0"/>
    </xf>
    <xf numFmtId="164" fontId="12" fillId="3" borderId="24" xfId="0" applyNumberFormat="1" applyFont="1" applyFill="1" applyBorder="1" applyAlignment="1" applyProtection="1">
      <alignment horizontal="center" vertical="center"/>
      <protection locked="0"/>
    </xf>
    <xf numFmtId="164" fontId="12" fillId="3" borderId="25" xfId="0" applyNumberFormat="1" applyFont="1" applyFill="1" applyBorder="1" applyAlignment="1" applyProtection="1">
      <alignment horizontal="center" vertical="center"/>
      <protection locked="0"/>
    </xf>
    <xf numFmtId="164" fontId="12" fillId="3" borderId="26" xfId="0" applyNumberFormat="1" applyFont="1" applyFill="1" applyBorder="1" applyAlignment="1" applyProtection="1">
      <alignment horizontal="center" vertical="center"/>
      <protection locked="0"/>
    </xf>
    <xf numFmtId="164" fontId="12" fillId="3" borderId="27" xfId="0" applyNumberFormat="1" applyFont="1" applyFill="1" applyBorder="1" applyAlignment="1" applyProtection="1">
      <alignment horizontal="center" vertical="center"/>
      <protection locked="0"/>
    </xf>
    <xf numFmtId="164" fontId="12" fillId="3" borderId="29" xfId="0" applyNumberFormat="1" applyFont="1" applyFill="1" applyBorder="1" applyAlignment="1" applyProtection="1">
      <alignment horizontal="center" vertical="center"/>
      <protection locked="0"/>
    </xf>
    <xf numFmtId="164" fontId="12" fillId="3" borderId="3" xfId="0" applyNumberFormat="1" applyFont="1" applyFill="1" applyBorder="1" applyAlignment="1" applyProtection="1">
      <alignment horizontal="center" vertical="center"/>
      <protection locked="0"/>
    </xf>
    <xf numFmtId="164" fontId="12" fillId="3" borderId="28" xfId="0" applyNumberFormat="1" applyFont="1" applyFill="1" applyBorder="1" applyAlignment="1" applyProtection="1">
      <alignment horizontal="center" vertical="center"/>
      <protection locked="0"/>
    </xf>
    <xf numFmtId="164" fontId="12" fillId="3" borderId="17" xfId="0" applyNumberFormat="1" applyFont="1" applyFill="1" applyBorder="1" applyAlignment="1" applyProtection="1">
      <alignment horizontal="center" vertical="center"/>
      <protection locked="0"/>
    </xf>
    <xf numFmtId="164" fontId="12" fillId="3" borderId="18" xfId="0" applyNumberFormat="1" applyFont="1" applyFill="1" applyBorder="1" applyAlignment="1" applyProtection="1">
      <alignment horizontal="center" vertical="center"/>
      <protection locked="0"/>
    </xf>
    <xf numFmtId="164" fontId="12" fillId="3" borderId="19" xfId="0" applyNumberFormat="1" applyFont="1" applyFill="1" applyBorder="1" applyAlignment="1" applyProtection="1">
      <alignment horizontal="center" vertical="center"/>
      <protection locked="0"/>
    </xf>
    <xf numFmtId="164" fontId="12" fillId="3" borderId="20" xfId="0" applyNumberFormat="1" applyFont="1" applyFill="1" applyBorder="1" applyAlignment="1" applyProtection="1">
      <alignment horizontal="center" vertical="center"/>
      <protection locked="0"/>
    </xf>
    <xf numFmtId="164" fontId="12" fillId="3" borderId="30" xfId="0" applyNumberFormat="1" applyFont="1" applyFill="1" applyBorder="1" applyAlignment="1" applyProtection="1">
      <alignment horizontal="center" vertical="center"/>
      <protection locked="0"/>
    </xf>
  </cellXfs>
  <cellStyles count="29">
    <cellStyle name="Advertencia" xfId="1"/>
    <cellStyle name="Bad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" xfId="14"/>
    <cellStyle name="Heading 1" xfId="15"/>
    <cellStyle name="Heading 2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2"/>
    <cellStyle name="Normal 2 2" xfId="23"/>
    <cellStyle name="Normal 3 2" xfId="24"/>
    <cellStyle name="Note" xfId="25"/>
    <cellStyle name="Output" xfId="26"/>
    <cellStyle name="Title" xfId="27"/>
    <cellStyle name="Warning Text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view="pageBreakPreview" zoomScaleNormal="74" zoomScaleSheetLayoutView="100" workbookViewId="0">
      <selection activeCell="J18" sqref="J18"/>
    </sheetView>
  </sheetViews>
  <sheetFormatPr baseColWidth="10" defaultColWidth="10.7109375" defaultRowHeight="12"/>
  <cols>
    <col min="1" max="1" width="3.140625" style="225" customWidth="1"/>
    <col min="2" max="2" width="13.7109375" style="145" customWidth="1"/>
    <col min="3" max="3" width="10" style="145" customWidth="1"/>
    <col min="4" max="5" width="10.7109375" style="145" customWidth="1"/>
    <col min="6" max="6" width="10.7109375" style="214" customWidth="1"/>
    <col min="7" max="8" width="10.7109375" style="145" customWidth="1"/>
    <col min="9" max="9" width="8.5703125" style="145" customWidth="1"/>
    <col min="10" max="13" width="9.7109375" style="145" customWidth="1"/>
    <col min="14" max="14" width="9.7109375" style="229" customWidth="1"/>
    <col min="15" max="16384" width="10.7109375" style="145"/>
  </cols>
  <sheetData>
    <row r="1" spans="1:14">
      <c r="A1" s="141"/>
      <c r="B1" s="142"/>
      <c r="C1" s="142"/>
      <c r="D1" s="142"/>
      <c r="E1" s="142"/>
      <c r="F1" s="143"/>
      <c r="G1" s="142"/>
      <c r="H1" s="142"/>
      <c r="I1" s="142"/>
      <c r="J1" s="142"/>
      <c r="K1" s="142"/>
      <c r="L1" s="142"/>
      <c r="M1" s="142"/>
      <c r="N1" s="144"/>
    </row>
    <row r="2" spans="1:14" ht="23.25">
      <c r="A2" s="141"/>
      <c r="B2" s="146" t="s">
        <v>0</v>
      </c>
      <c r="C2" s="146"/>
      <c r="D2" s="142"/>
      <c r="E2" s="142"/>
      <c r="F2" s="142"/>
      <c r="G2" s="143"/>
      <c r="H2" s="142"/>
      <c r="I2" s="142"/>
      <c r="J2" s="142"/>
      <c r="K2" s="142"/>
      <c r="L2" s="142"/>
      <c r="M2" s="142"/>
      <c r="N2" s="144"/>
    </row>
    <row r="3" spans="1:14" ht="23.25">
      <c r="A3" s="141"/>
      <c r="B3" s="146"/>
      <c r="C3" s="146"/>
      <c r="D3" s="142"/>
      <c r="E3" s="142"/>
      <c r="F3" s="142"/>
      <c r="G3" s="143"/>
      <c r="H3" s="142"/>
      <c r="I3" s="142"/>
      <c r="J3" s="142"/>
      <c r="K3" s="142"/>
      <c r="L3" s="142"/>
      <c r="M3" s="142"/>
      <c r="N3" s="144"/>
    </row>
    <row r="4" spans="1:14" ht="15">
      <c r="A4" s="141"/>
      <c r="B4" s="147" t="s">
        <v>1</v>
      </c>
      <c r="C4" s="148"/>
      <c r="D4" s="149"/>
      <c r="E4" s="149"/>
      <c r="F4" s="150"/>
      <c r="G4" s="151"/>
      <c r="H4" s="152" t="s">
        <v>2</v>
      </c>
      <c r="I4" s="147"/>
      <c r="J4" s="153"/>
      <c r="K4" s="154"/>
      <c r="L4" s="152" t="s">
        <v>3</v>
      </c>
      <c r="M4" s="155"/>
      <c r="N4" s="155"/>
    </row>
    <row r="5" spans="1:14" ht="14.25">
      <c r="A5" s="141"/>
      <c r="B5" s="156" t="s">
        <v>4</v>
      </c>
      <c r="C5" s="156"/>
      <c r="D5" s="156"/>
      <c r="E5" s="152"/>
      <c r="F5" s="157"/>
      <c r="G5" s="158"/>
      <c r="H5" s="158"/>
      <c r="I5" s="158"/>
      <c r="J5" s="158"/>
      <c r="K5" s="158"/>
      <c r="L5" s="158"/>
      <c r="M5" s="158"/>
      <c r="N5" s="159"/>
    </row>
    <row r="6" spans="1:14" ht="15" customHeight="1">
      <c r="A6" s="141"/>
      <c r="B6" s="147" t="s">
        <v>5</v>
      </c>
      <c r="C6" s="160"/>
      <c r="D6" s="161"/>
      <c r="E6" s="162"/>
      <c r="F6" s="156" t="s">
        <v>6</v>
      </c>
      <c r="G6" s="155"/>
      <c r="H6" s="155"/>
      <c r="I6" s="155"/>
      <c r="J6" s="163"/>
      <c r="K6" s="163"/>
      <c r="L6" s="163"/>
      <c r="M6" s="163"/>
      <c r="N6" s="163"/>
    </row>
    <row r="7" spans="1:14" ht="15.75" customHeight="1">
      <c r="A7" s="141"/>
      <c r="B7" s="147" t="s">
        <v>67</v>
      </c>
      <c r="C7" s="147"/>
      <c r="D7" s="156"/>
      <c r="E7" s="156"/>
      <c r="F7" s="156"/>
      <c r="G7" s="156"/>
      <c r="H7" s="156"/>
      <c r="I7" s="164"/>
      <c r="J7" s="163"/>
      <c r="K7" s="163"/>
      <c r="L7" s="163"/>
      <c r="M7" s="164"/>
      <c r="N7" s="164"/>
    </row>
    <row r="8" spans="1:14" ht="6.75" customHeight="1">
      <c r="A8" s="141"/>
      <c r="B8" s="147"/>
      <c r="C8" s="147"/>
      <c r="D8" s="156"/>
      <c r="E8" s="156"/>
      <c r="F8" s="156"/>
      <c r="G8" s="156"/>
      <c r="H8" s="156"/>
      <c r="I8" s="156"/>
      <c r="J8" s="164"/>
      <c r="K8" s="164"/>
      <c r="L8" s="164"/>
      <c r="M8" s="164"/>
      <c r="N8" s="164"/>
    </row>
    <row r="9" spans="1:14" ht="16.5" customHeight="1">
      <c r="A9" s="141"/>
      <c r="B9" s="147" t="s">
        <v>7</v>
      </c>
      <c r="C9" s="147"/>
      <c r="D9" s="156"/>
      <c r="E9" s="156"/>
      <c r="F9" s="156"/>
      <c r="G9" s="156"/>
      <c r="H9" s="156"/>
      <c r="I9" s="165"/>
      <c r="J9" s="164"/>
      <c r="K9" s="164"/>
      <c r="L9" s="164"/>
      <c r="M9" s="164"/>
      <c r="N9" s="164"/>
    </row>
    <row r="10" spans="1:14" ht="15.75">
      <c r="A10" s="141"/>
      <c r="B10" s="166"/>
      <c r="C10" s="166"/>
      <c r="D10" s="167"/>
      <c r="E10" s="167"/>
      <c r="F10" s="167"/>
      <c r="G10" s="167"/>
      <c r="H10" s="167"/>
      <c r="I10" s="168"/>
      <c r="J10" s="142"/>
      <c r="K10" s="142"/>
      <c r="L10" s="142"/>
      <c r="M10" s="142"/>
      <c r="N10" s="142"/>
    </row>
    <row r="11" spans="1:14" ht="23.25">
      <c r="A11" s="141"/>
      <c r="B11" s="147" t="s">
        <v>8</v>
      </c>
      <c r="C11" s="146"/>
      <c r="D11" s="142"/>
      <c r="E11" s="142"/>
      <c r="F11" s="142"/>
      <c r="G11" s="143"/>
      <c r="H11" s="142"/>
      <c r="I11" s="142"/>
      <c r="J11" s="169" t="s">
        <v>9</v>
      </c>
      <c r="K11" s="169"/>
      <c r="L11" s="170"/>
      <c r="M11" s="170"/>
      <c r="N11" s="171"/>
    </row>
    <row r="12" spans="1:14">
      <c r="A12" s="141"/>
      <c r="B12" s="142"/>
      <c r="C12" s="142"/>
      <c r="D12" s="142"/>
      <c r="E12" s="142"/>
      <c r="F12" s="143"/>
      <c r="G12" s="142"/>
      <c r="H12" s="142"/>
      <c r="I12" s="142"/>
      <c r="J12" s="142"/>
      <c r="K12" s="142"/>
      <c r="L12" s="142"/>
      <c r="M12" s="142"/>
      <c r="N12" s="144"/>
    </row>
    <row r="13" spans="1:14" ht="25.15" customHeight="1" thickBot="1">
      <c r="A13" s="141"/>
      <c r="B13" s="172" t="s">
        <v>10</v>
      </c>
      <c r="C13" s="142"/>
      <c r="D13" s="142"/>
      <c r="E13" s="142"/>
      <c r="F13" s="143"/>
      <c r="G13" s="142"/>
      <c r="H13" s="142"/>
      <c r="I13" s="142"/>
      <c r="J13" s="142"/>
      <c r="K13" s="142"/>
      <c r="L13" s="142"/>
      <c r="M13" s="142"/>
      <c r="N13" s="144"/>
    </row>
    <row r="14" spans="1:14" ht="10.9" customHeight="1">
      <c r="A14" s="141"/>
      <c r="B14" s="173" t="s">
        <v>11</v>
      </c>
      <c r="C14" s="174"/>
      <c r="D14" s="175" t="s">
        <v>12</v>
      </c>
      <c r="E14" s="176"/>
      <c r="F14" s="176"/>
      <c r="G14" s="177"/>
      <c r="H14" s="178" t="s">
        <v>13</v>
      </c>
      <c r="I14" s="142"/>
      <c r="J14" s="175" t="s">
        <v>12</v>
      </c>
      <c r="K14" s="176"/>
      <c r="L14" s="176"/>
      <c r="M14" s="177"/>
      <c r="N14" s="178" t="s">
        <v>13</v>
      </c>
    </row>
    <row r="15" spans="1:14" ht="21" customHeight="1" thickBot="1">
      <c r="A15" s="141"/>
      <c r="B15" s="179"/>
      <c r="C15" s="180"/>
      <c r="D15" s="181"/>
      <c r="E15" s="182"/>
      <c r="F15" s="182"/>
      <c r="G15" s="183"/>
      <c r="H15" s="184"/>
      <c r="I15" s="142"/>
      <c r="J15" s="181"/>
      <c r="K15" s="182"/>
      <c r="L15" s="182"/>
      <c r="M15" s="183"/>
      <c r="N15" s="184"/>
    </row>
    <row r="16" spans="1:14" ht="16.899999999999999" customHeight="1" thickBot="1">
      <c r="A16" s="141"/>
      <c r="B16" s="179"/>
      <c r="C16" s="180"/>
      <c r="D16" s="185" t="s">
        <v>14</v>
      </c>
      <c r="E16" s="186"/>
      <c r="F16" s="186"/>
      <c r="G16" s="186"/>
      <c r="H16" s="187"/>
      <c r="I16" s="142"/>
      <c r="J16" s="185" t="s">
        <v>14</v>
      </c>
      <c r="K16" s="186"/>
      <c r="L16" s="186"/>
      <c r="M16" s="186"/>
      <c r="N16" s="187"/>
    </row>
    <row r="17" spans="1:14" ht="19.899999999999999" customHeight="1" thickBot="1">
      <c r="A17" s="141"/>
      <c r="B17" s="188"/>
      <c r="C17" s="189"/>
      <c r="D17" s="190" t="s">
        <v>15</v>
      </c>
      <c r="E17" s="191" t="s">
        <v>16</v>
      </c>
      <c r="F17" s="192" t="s">
        <v>17</v>
      </c>
      <c r="G17" s="193" t="s">
        <v>18</v>
      </c>
      <c r="H17" s="193" t="s">
        <v>19</v>
      </c>
      <c r="I17" s="142"/>
      <c r="J17" s="190" t="s">
        <v>15</v>
      </c>
      <c r="K17" s="191" t="s">
        <v>16</v>
      </c>
      <c r="L17" s="192" t="s">
        <v>17</v>
      </c>
      <c r="M17" s="193" t="s">
        <v>18</v>
      </c>
      <c r="N17" s="193" t="s">
        <v>19</v>
      </c>
    </row>
    <row r="18" spans="1:14" ht="19.899999999999999" customHeight="1">
      <c r="A18" s="141"/>
      <c r="B18" s="194" t="s">
        <v>20</v>
      </c>
      <c r="C18" s="195"/>
      <c r="D18" s="196">
        <v>10</v>
      </c>
      <c r="E18" s="197">
        <v>8</v>
      </c>
      <c r="F18" s="198">
        <v>7</v>
      </c>
      <c r="G18" s="199">
        <v>5.5</v>
      </c>
      <c r="H18" s="199">
        <v>1</v>
      </c>
      <c r="I18" s="142"/>
      <c r="J18" s="230"/>
      <c r="K18" s="231"/>
      <c r="L18" s="232"/>
      <c r="M18" s="233"/>
      <c r="N18" s="233"/>
    </row>
    <row r="19" spans="1:14" ht="12.75">
      <c r="A19" s="141"/>
      <c r="B19" s="200" t="s">
        <v>21</v>
      </c>
      <c r="C19" s="201"/>
      <c r="D19" s="202">
        <v>12</v>
      </c>
      <c r="E19" s="203">
        <v>10</v>
      </c>
      <c r="F19" s="204">
        <v>8</v>
      </c>
      <c r="G19" s="205">
        <v>7</v>
      </c>
      <c r="H19" s="205">
        <v>1</v>
      </c>
      <c r="I19" s="142"/>
      <c r="J19" s="234"/>
      <c r="K19" s="235"/>
      <c r="L19" s="236"/>
      <c r="M19" s="237"/>
      <c r="N19" s="237"/>
    </row>
    <row r="20" spans="1:14" ht="13.5" thickBot="1">
      <c r="A20" s="141"/>
      <c r="B20" s="206" t="s">
        <v>22</v>
      </c>
      <c r="C20" s="207"/>
      <c r="D20" s="208">
        <v>8</v>
      </c>
      <c r="E20" s="209">
        <v>8</v>
      </c>
      <c r="F20" s="210">
        <v>7</v>
      </c>
      <c r="G20" s="211">
        <v>7</v>
      </c>
      <c r="H20" s="211">
        <v>1</v>
      </c>
      <c r="I20" s="142"/>
      <c r="J20" s="238"/>
      <c r="K20" s="239"/>
      <c r="L20" s="240"/>
      <c r="M20" s="241"/>
      <c r="N20" s="241"/>
    </row>
    <row r="21" spans="1:14" ht="31.15" customHeight="1" thickBot="1">
      <c r="A21" s="141"/>
      <c r="B21" s="212"/>
      <c r="C21" s="142"/>
      <c r="D21" s="213" t="s">
        <v>23</v>
      </c>
      <c r="E21" s="142"/>
      <c r="F21" s="142"/>
      <c r="G21" s="142"/>
      <c r="H21" s="214"/>
      <c r="I21" s="142"/>
      <c r="J21" s="213" t="s">
        <v>23</v>
      </c>
      <c r="K21" s="142"/>
      <c r="L21" s="142"/>
      <c r="M21" s="142"/>
      <c r="N21" s="214"/>
    </row>
    <row r="22" spans="1:14" ht="24.4" customHeight="1" thickBot="1">
      <c r="A22" s="141"/>
      <c r="B22" s="215" t="s">
        <v>24</v>
      </c>
      <c r="C22" s="216"/>
      <c r="D22" s="217">
        <v>270</v>
      </c>
      <c r="E22" s="218"/>
      <c r="F22" s="218"/>
      <c r="G22" s="218"/>
      <c r="H22" s="218"/>
      <c r="I22" s="142"/>
      <c r="J22" s="242"/>
      <c r="K22" s="218"/>
      <c r="L22" s="219" t="s">
        <v>65</v>
      </c>
      <c r="M22" s="220" t="s">
        <v>66</v>
      </c>
      <c r="N22" s="218"/>
    </row>
    <row r="23" spans="1:14" ht="24.4" customHeight="1" thickBot="1">
      <c r="A23" s="141"/>
      <c r="B23" s="215" t="s">
        <v>25</v>
      </c>
      <c r="C23" s="216"/>
      <c r="D23" s="217">
        <v>275</v>
      </c>
      <c r="E23" s="218"/>
      <c r="F23" s="218"/>
      <c r="G23" s="218"/>
      <c r="H23" s="218"/>
      <c r="I23" s="142"/>
      <c r="J23" s="242"/>
      <c r="K23" s="218"/>
      <c r="L23" s="221">
        <f>CALCULS!Q37</f>
        <v>0</v>
      </c>
      <c r="M23" s="221">
        <f>CALCULS!S37</f>
        <v>0</v>
      </c>
      <c r="N23" s="218"/>
    </row>
    <row r="24" spans="1:14" ht="18" customHeight="1">
      <c r="A24" s="141"/>
      <c r="B24" s="142"/>
      <c r="C24" s="142"/>
      <c r="D24" s="142"/>
      <c r="E24" s="142"/>
      <c r="F24" s="143"/>
      <c r="G24" s="142"/>
      <c r="H24" s="142"/>
      <c r="I24" s="142"/>
      <c r="J24" s="142"/>
      <c r="K24" s="142"/>
      <c r="L24" s="222"/>
      <c r="M24" s="222"/>
      <c r="N24" s="144"/>
    </row>
    <row r="25" spans="1:14" ht="19.899999999999999" customHeight="1">
      <c r="A25" s="141"/>
      <c r="B25" s="142"/>
      <c r="C25" s="223"/>
      <c r="D25" s="142"/>
      <c r="E25" s="142"/>
      <c r="F25" s="143"/>
      <c r="G25" s="142"/>
      <c r="H25" s="142"/>
      <c r="I25" s="142"/>
      <c r="J25" s="142"/>
      <c r="K25" s="142"/>
      <c r="L25" s="142"/>
      <c r="M25" s="142"/>
      <c r="N25" s="224"/>
    </row>
    <row r="26" spans="1:14" ht="15">
      <c r="B26" s="226" t="s">
        <v>64</v>
      </c>
      <c r="D26" s="227"/>
      <c r="E26" s="228"/>
    </row>
  </sheetData>
  <sheetProtection password="917B" sheet="1" objects="1" scenarios="1"/>
  <mergeCells count="18">
    <mergeCell ref="C4:G4"/>
    <mergeCell ref="C6:E6"/>
    <mergeCell ref="B14:C17"/>
    <mergeCell ref="D14:G15"/>
    <mergeCell ref="H14:H15"/>
    <mergeCell ref="J14:M15"/>
    <mergeCell ref="N14:N15"/>
    <mergeCell ref="D16:H16"/>
    <mergeCell ref="J4:K4"/>
    <mergeCell ref="F5:N5"/>
    <mergeCell ref="J16:N16"/>
    <mergeCell ref="B18:C18"/>
    <mergeCell ref="B19:C19"/>
    <mergeCell ref="B20:C20"/>
    <mergeCell ref="B22:C22"/>
    <mergeCell ref="B23:C23"/>
    <mergeCell ref="L23:L24"/>
    <mergeCell ref="M23:M24"/>
  </mergeCells>
  <pageMargins left="0.31496062992125984" right="0.31496062992125984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7"/>
  <sheetViews>
    <sheetView topLeftCell="A37" workbookViewId="0">
      <selection activeCell="S37" activeCellId="3" sqref="Q28 S28 Q37 S37"/>
    </sheetView>
  </sheetViews>
  <sheetFormatPr baseColWidth="10" defaultRowHeight="15"/>
  <sheetData>
    <row r="1" spans="1:23" s="5" customFormat="1" ht="25.15" customHeight="1" thickBot="1">
      <c r="A1" s="1"/>
      <c r="B1" s="6" t="s">
        <v>10</v>
      </c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4"/>
      <c r="O1" s="2"/>
      <c r="P1" s="2"/>
      <c r="Q1" s="2"/>
      <c r="R1" s="2"/>
      <c r="S1" s="2"/>
      <c r="T1" s="7"/>
      <c r="U1" s="3"/>
      <c r="V1" s="2"/>
    </row>
    <row r="2" spans="1:23" s="5" customFormat="1" ht="10.9" customHeight="1">
      <c r="A2" s="1"/>
      <c r="B2" s="127" t="s">
        <v>11</v>
      </c>
      <c r="C2" s="128"/>
      <c r="D2" s="133" t="s">
        <v>12</v>
      </c>
      <c r="E2" s="134"/>
      <c r="F2" s="134"/>
      <c r="G2" s="135"/>
      <c r="H2" s="139" t="s">
        <v>13</v>
      </c>
      <c r="I2" s="2"/>
      <c r="J2" s="133" t="s">
        <v>12</v>
      </c>
      <c r="K2" s="134"/>
      <c r="L2" s="134"/>
      <c r="M2" s="135"/>
      <c r="N2" s="139" t="s">
        <v>13</v>
      </c>
      <c r="O2" s="2"/>
      <c r="P2" s="2"/>
      <c r="Q2" s="2"/>
      <c r="R2" s="2"/>
      <c r="S2" s="2"/>
      <c r="T2" s="2"/>
      <c r="U2" s="3"/>
      <c r="V2" s="2"/>
    </row>
    <row r="3" spans="1:23" s="5" customFormat="1" ht="21" customHeight="1" thickBot="1">
      <c r="A3" s="1"/>
      <c r="B3" s="129"/>
      <c r="C3" s="130"/>
      <c r="D3" s="136"/>
      <c r="E3" s="137"/>
      <c r="F3" s="137"/>
      <c r="G3" s="138"/>
      <c r="H3" s="140"/>
      <c r="I3" s="2"/>
      <c r="J3" s="136"/>
      <c r="K3" s="137"/>
      <c r="L3" s="137"/>
      <c r="M3" s="138"/>
      <c r="N3" s="140"/>
      <c r="O3" s="2"/>
      <c r="P3" s="2"/>
      <c r="Q3" s="2"/>
      <c r="R3" s="2"/>
      <c r="S3" s="2"/>
      <c r="T3" s="2"/>
      <c r="U3" s="3"/>
      <c r="V3" s="2"/>
    </row>
    <row r="4" spans="1:23" s="5" customFormat="1" ht="16.899999999999999" customHeight="1" thickBot="1">
      <c r="A4" s="1"/>
      <c r="B4" s="129"/>
      <c r="C4" s="130"/>
      <c r="D4" s="116" t="s">
        <v>14</v>
      </c>
      <c r="E4" s="117"/>
      <c r="F4" s="117"/>
      <c r="G4" s="117"/>
      <c r="H4" s="118"/>
      <c r="I4" s="2"/>
      <c r="J4" s="116" t="s">
        <v>14</v>
      </c>
      <c r="K4" s="117"/>
      <c r="L4" s="117"/>
      <c r="M4" s="117"/>
      <c r="N4" s="118"/>
      <c r="O4" s="2"/>
      <c r="P4" s="2"/>
      <c r="Q4" s="2"/>
      <c r="R4" s="2"/>
      <c r="S4" s="2"/>
      <c r="T4" s="2"/>
      <c r="U4" s="3"/>
      <c r="V4" s="2"/>
    </row>
    <row r="5" spans="1:23" s="5" customFormat="1" ht="19.899999999999999" customHeight="1" thickBot="1">
      <c r="A5" s="1"/>
      <c r="B5" s="131"/>
      <c r="C5" s="132"/>
      <c r="D5" s="8" t="s">
        <v>15</v>
      </c>
      <c r="E5" s="9" t="s">
        <v>16</v>
      </c>
      <c r="F5" s="10" t="s">
        <v>17</v>
      </c>
      <c r="G5" s="11" t="s">
        <v>18</v>
      </c>
      <c r="H5" s="11" t="s">
        <v>19</v>
      </c>
      <c r="I5" s="2"/>
      <c r="J5" s="8" t="s">
        <v>15</v>
      </c>
      <c r="K5" s="9" t="s">
        <v>16</v>
      </c>
      <c r="L5" s="10" t="s">
        <v>17</v>
      </c>
      <c r="M5" s="11" t="s">
        <v>18</v>
      </c>
      <c r="N5" s="11" t="s">
        <v>19</v>
      </c>
      <c r="O5" s="2"/>
      <c r="P5" s="2"/>
      <c r="Q5" s="2"/>
      <c r="R5" s="2"/>
      <c r="S5" s="2"/>
      <c r="T5" s="2"/>
      <c r="U5" s="3"/>
      <c r="V5" s="2"/>
    </row>
    <row r="6" spans="1:23" s="5" customFormat="1" ht="19.899999999999999" customHeight="1">
      <c r="A6" s="1"/>
      <c r="B6" s="119" t="s">
        <v>20</v>
      </c>
      <c r="C6" s="120"/>
      <c r="D6" s="12">
        <v>10</v>
      </c>
      <c r="E6" s="13">
        <v>8</v>
      </c>
      <c r="F6" s="14">
        <v>7</v>
      </c>
      <c r="G6" s="15">
        <v>5.5</v>
      </c>
      <c r="H6" s="15">
        <v>1</v>
      </c>
      <c r="I6" s="2"/>
      <c r="J6" s="16">
        <f>OFERTA!J18</f>
        <v>0</v>
      </c>
      <c r="K6" s="16">
        <f>OFERTA!K18</f>
        <v>0</v>
      </c>
      <c r="L6" s="16">
        <f>OFERTA!L18</f>
        <v>0</v>
      </c>
      <c r="M6" s="16">
        <f>OFERTA!M18</f>
        <v>0</v>
      </c>
      <c r="N6" s="16">
        <f>OFERTA!N18</f>
        <v>0</v>
      </c>
      <c r="O6" s="2"/>
      <c r="P6" s="2"/>
      <c r="Q6" s="2"/>
      <c r="R6" s="2"/>
      <c r="S6" s="2"/>
      <c r="T6" s="2"/>
      <c r="U6" s="3"/>
      <c r="V6" s="2"/>
    </row>
    <row r="7" spans="1:23" s="5" customFormat="1" ht="12.75">
      <c r="A7" s="1"/>
      <c r="B7" s="121" t="s">
        <v>21</v>
      </c>
      <c r="C7" s="122"/>
      <c r="D7" s="17">
        <v>12</v>
      </c>
      <c r="E7" s="18">
        <v>10</v>
      </c>
      <c r="F7" s="19">
        <v>8</v>
      </c>
      <c r="G7" s="20">
        <v>7</v>
      </c>
      <c r="H7" s="20">
        <v>1</v>
      </c>
      <c r="I7" s="2"/>
      <c r="J7" s="16">
        <f>OFERTA!J19</f>
        <v>0</v>
      </c>
      <c r="K7" s="16">
        <f>OFERTA!K19</f>
        <v>0</v>
      </c>
      <c r="L7" s="16">
        <f>OFERTA!L19</f>
        <v>0</v>
      </c>
      <c r="M7" s="16">
        <f>OFERTA!M19</f>
        <v>0</v>
      </c>
      <c r="N7" s="16">
        <f>OFERTA!N19</f>
        <v>0</v>
      </c>
      <c r="O7" s="2"/>
      <c r="P7" s="2"/>
      <c r="Q7" s="2"/>
      <c r="R7" s="2"/>
      <c r="S7" s="2"/>
      <c r="T7" s="2"/>
      <c r="U7" s="3"/>
      <c r="V7" s="2"/>
    </row>
    <row r="8" spans="1:23" s="5" customFormat="1" ht="13.5" thickBot="1">
      <c r="A8" s="1"/>
      <c r="B8" s="123" t="s">
        <v>22</v>
      </c>
      <c r="C8" s="124"/>
      <c r="D8" s="21">
        <v>8</v>
      </c>
      <c r="E8" s="22">
        <v>8</v>
      </c>
      <c r="F8" s="23">
        <v>7</v>
      </c>
      <c r="G8" s="24">
        <v>7</v>
      </c>
      <c r="H8" s="24">
        <v>1</v>
      </c>
      <c r="I8" s="2"/>
      <c r="J8" s="16">
        <f>OFERTA!J20</f>
        <v>0</v>
      </c>
      <c r="K8" s="16">
        <f>OFERTA!K20</f>
        <v>0</v>
      </c>
      <c r="L8" s="16">
        <f>OFERTA!L20</f>
        <v>0</v>
      </c>
      <c r="M8" s="16">
        <f>OFERTA!M20</f>
        <v>0</v>
      </c>
      <c r="N8" s="16">
        <f>OFERTA!N20</f>
        <v>0</v>
      </c>
      <c r="O8" s="2"/>
      <c r="P8" s="2"/>
      <c r="Q8" s="2"/>
      <c r="R8" s="2"/>
      <c r="S8" s="2"/>
      <c r="T8" s="2"/>
      <c r="U8" s="3"/>
      <c r="V8" s="2"/>
    </row>
    <row r="9" spans="1:23" s="5" customFormat="1" ht="31.15" customHeight="1" thickBot="1">
      <c r="A9" s="1"/>
      <c r="B9" s="25"/>
      <c r="C9" s="2"/>
      <c r="D9" s="26" t="s">
        <v>23</v>
      </c>
      <c r="E9" s="2"/>
      <c r="F9" s="2"/>
      <c r="G9" s="2"/>
      <c r="H9" s="27"/>
      <c r="I9" s="2"/>
      <c r="J9" s="26" t="s">
        <v>23</v>
      </c>
      <c r="K9" s="2"/>
      <c r="L9" s="2"/>
      <c r="M9" s="2"/>
      <c r="N9" s="27"/>
      <c r="O9" s="2"/>
      <c r="P9" s="2"/>
      <c r="Q9" s="2"/>
      <c r="R9" s="2"/>
      <c r="S9" s="2"/>
      <c r="T9" s="28"/>
      <c r="U9" s="3"/>
      <c r="V9" s="2"/>
    </row>
    <row r="10" spans="1:23" s="5" customFormat="1" ht="24.4" customHeight="1" thickBot="1">
      <c r="A10" s="1"/>
      <c r="B10" s="125" t="s">
        <v>24</v>
      </c>
      <c r="C10" s="126"/>
      <c r="D10" s="29">
        <v>270</v>
      </c>
      <c r="E10" s="28"/>
      <c r="F10" s="28"/>
      <c r="G10" s="28"/>
      <c r="H10" s="28"/>
      <c r="I10" s="2"/>
      <c r="J10" s="30">
        <f>OFERTA!J22</f>
        <v>0</v>
      </c>
      <c r="K10" s="28"/>
      <c r="L10" s="28"/>
      <c r="M10" s="28"/>
      <c r="N10" s="28"/>
      <c r="O10" s="2"/>
      <c r="P10" s="2"/>
      <c r="Q10" s="2"/>
      <c r="R10" s="2"/>
      <c r="S10" s="3"/>
      <c r="T10" s="3"/>
      <c r="U10" s="3"/>
      <c r="V10" s="2"/>
    </row>
    <row r="11" spans="1:23" s="5" customFormat="1" ht="24.4" customHeight="1" thickBot="1">
      <c r="A11" s="1"/>
      <c r="B11" s="125" t="s">
        <v>25</v>
      </c>
      <c r="C11" s="126"/>
      <c r="D11" s="29">
        <v>275</v>
      </c>
      <c r="E11" s="28"/>
      <c r="F11" s="28"/>
      <c r="G11" s="28"/>
      <c r="H11" s="28"/>
      <c r="I11" s="2"/>
      <c r="J11" s="30">
        <f>OFERTA!J23</f>
        <v>0</v>
      </c>
      <c r="K11" s="28"/>
      <c r="L11" s="28"/>
      <c r="M11" s="28"/>
      <c r="N11" s="28"/>
      <c r="O11" s="2"/>
      <c r="P11" s="2"/>
      <c r="Q11" s="2"/>
      <c r="R11" s="2"/>
      <c r="S11" s="3"/>
      <c r="T11" s="3"/>
      <c r="U11" s="3"/>
      <c r="V11" s="2"/>
    </row>
    <row r="12" spans="1:23" s="5" customFormat="1" ht="18" customHeight="1">
      <c r="A12" s="1"/>
      <c r="B12" s="2"/>
      <c r="C12" s="2"/>
      <c r="D12" s="2"/>
      <c r="E12" s="2"/>
      <c r="F12" s="3"/>
      <c r="G12" s="2"/>
      <c r="H12" s="2"/>
      <c r="I12" s="2"/>
      <c r="J12" s="2"/>
      <c r="K12" s="2"/>
      <c r="L12" s="2"/>
      <c r="M12" s="2"/>
      <c r="N12" s="4"/>
      <c r="O12" s="2"/>
      <c r="P12" s="2"/>
      <c r="Q12" s="2"/>
      <c r="R12" s="2"/>
      <c r="S12" s="2"/>
      <c r="T12" s="2"/>
      <c r="U12" s="3"/>
      <c r="V12" s="2"/>
    </row>
    <row r="13" spans="1:23" s="5" customFormat="1" ht="18" customHeight="1">
      <c r="A13" s="1"/>
      <c r="B13" s="31" t="s">
        <v>26</v>
      </c>
      <c r="C13" s="2"/>
      <c r="D13" s="2"/>
      <c r="E13" s="2"/>
      <c r="F13" s="3"/>
      <c r="G13" s="2"/>
      <c r="H13" s="2"/>
      <c r="I13" s="2"/>
      <c r="J13" s="2"/>
      <c r="K13" s="2"/>
      <c r="L13" s="2"/>
      <c r="M13" s="2"/>
      <c r="N13" s="4"/>
      <c r="O13" s="2"/>
      <c r="P13" s="2"/>
      <c r="Q13" s="2"/>
      <c r="R13" s="2"/>
      <c r="S13" s="2"/>
      <c r="T13" s="2"/>
      <c r="U13" s="3"/>
      <c r="V13" s="2"/>
    </row>
    <row r="14" spans="1:23" s="5" customFormat="1" ht="18" customHeight="1" thickBot="1">
      <c r="A14" s="1"/>
      <c r="B14" s="2"/>
      <c r="C14" s="2"/>
      <c r="D14" s="2"/>
      <c r="E14" s="2"/>
      <c r="F14" s="3"/>
      <c r="G14" s="2"/>
      <c r="H14" s="2"/>
      <c r="I14" s="2"/>
      <c r="J14" s="2"/>
      <c r="K14" s="2"/>
      <c r="L14" s="2"/>
      <c r="M14" s="2"/>
      <c r="N14" s="4"/>
      <c r="O14" s="2"/>
      <c r="P14" s="2"/>
      <c r="Q14" s="2"/>
      <c r="R14" s="2"/>
      <c r="S14" s="2"/>
      <c r="T14" s="2"/>
      <c r="U14" s="3"/>
      <c r="V14" s="2"/>
    </row>
    <row r="15" spans="1:23" s="38" customFormat="1" ht="48" customHeight="1" thickBot="1">
      <c r="A15" s="32"/>
      <c r="B15" s="33" t="s">
        <v>27</v>
      </c>
      <c r="C15" s="34" t="s">
        <v>28</v>
      </c>
      <c r="D15" s="34" t="s">
        <v>29</v>
      </c>
      <c r="E15" s="35" t="s">
        <v>30</v>
      </c>
      <c r="F15" s="35" t="s">
        <v>31</v>
      </c>
      <c r="G15" s="35" t="s">
        <v>32</v>
      </c>
      <c r="H15" s="35" t="s">
        <v>33</v>
      </c>
      <c r="I15" s="36" t="s">
        <v>34</v>
      </c>
      <c r="J15" s="36" t="s">
        <v>35</v>
      </c>
      <c r="K15" s="36" t="s">
        <v>36</v>
      </c>
      <c r="L15" s="36" t="s">
        <v>37</v>
      </c>
      <c r="M15" s="36" t="s">
        <v>38</v>
      </c>
      <c r="N15" s="36" t="s">
        <v>39</v>
      </c>
      <c r="O15" s="36" t="s">
        <v>40</v>
      </c>
      <c r="P15" s="35" t="s">
        <v>41</v>
      </c>
      <c r="Q15" s="36" t="s">
        <v>42</v>
      </c>
      <c r="R15" s="36" t="s">
        <v>43</v>
      </c>
      <c r="S15" s="37" t="s">
        <v>44</v>
      </c>
      <c r="V15" s="39"/>
    </row>
    <row r="16" spans="1:23" s="52" customFormat="1" ht="25.15" customHeight="1" thickBot="1">
      <c r="A16" s="40"/>
      <c r="B16" s="41" t="s">
        <v>45</v>
      </c>
      <c r="C16" s="42" t="s">
        <v>46</v>
      </c>
      <c r="D16" s="42" t="s">
        <v>47</v>
      </c>
      <c r="E16" s="43">
        <v>4</v>
      </c>
      <c r="F16" s="44" t="s">
        <v>20</v>
      </c>
      <c r="G16" s="44">
        <v>20</v>
      </c>
      <c r="H16" s="44">
        <v>4</v>
      </c>
      <c r="I16" s="45">
        <v>50</v>
      </c>
      <c r="J16" s="46">
        <f>+G16*I16</f>
        <v>1000</v>
      </c>
      <c r="K16" s="47">
        <f>+M6</f>
        <v>0</v>
      </c>
      <c r="L16" s="48">
        <f>+K16*J16</f>
        <v>0</v>
      </c>
      <c r="M16" s="49">
        <f>+N6</f>
        <v>0</v>
      </c>
      <c r="N16" s="48">
        <f t="shared" ref="N16:N22" si="0">+M16*J16*(E16-1)</f>
        <v>0</v>
      </c>
      <c r="O16" s="48">
        <f>+N16+L16</f>
        <v>0</v>
      </c>
      <c r="P16" s="44">
        <v>1</v>
      </c>
      <c r="Q16" s="50">
        <f t="shared" ref="Q16:Q19" si="1">+P16*O16</f>
        <v>0</v>
      </c>
      <c r="R16" s="50">
        <f t="shared" ref="R16:R22" si="2">+Q16*0.21</f>
        <v>0</v>
      </c>
      <c r="S16" s="51">
        <f t="shared" ref="S16:S22" si="3">+ROUND(Q16+R16,2)</f>
        <v>0</v>
      </c>
      <c r="V16" s="53"/>
      <c r="W16" s="54"/>
    </row>
    <row r="17" spans="1:23" s="5" customFormat="1" ht="25.15" customHeight="1" thickBot="1">
      <c r="A17" s="1"/>
      <c r="B17" s="55" t="s">
        <v>48</v>
      </c>
      <c r="C17" s="56" t="s">
        <v>49</v>
      </c>
      <c r="D17" s="57" t="s">
        <v>50</v>
      </c>
      <c r="E17" s="58">
        <v>1</v>
      </c>
      <c r="F17" s="59" t="s">
        <v>20</v>
      </c>
      <c r="G17" s="59">
        <v>10</v>
      </c>
      <c r="H17" s="59">
        <v>4</v>
      </c>
      <c r="I17" s="104">
        <v>5</v>
      </c>
      <c r="J17" s="60">
        <f t="shared" ref="J17:J22" si="4">+G17*I17</f>
        <v>50</v>
      </c>
      <c r="K17" s="61">
        <f>+J6</f>
        <v>0</v>
      </c>
      <c r="L17" s="48">
        <f>+K17*J17</f>
        <v>0</v>
      </c>
      <c r="M17" s="49"/>
      <c r="N17" s="48">
        <f t="shared" si="0"/>
        <v>0</v>
      </c>
      <c r="O17" s="48">
        <f t="shared" ref="O17:O22" si="5">+N17+L17</f>
        <v>0</v>
      </c>
      <c r="P17" s="59">
        <v>1</v>
      </c>
      <c r="Q17" s="50">
        <f t="shared" si="1"/>
        <v>0</v>
      </c>
      <c r="R17" s="50">
        <f t="shared" si="2"/>
        <v>0</v>
      </c>
      <c r="S17" s="51">
        <f t="shared" si="3"/>
        <v>0</v>
      </c>
      <c r="V17" s="2"/>
    </row>
    <row r="18" spans="1:23" s="5" customFormat="1" ht="25.15" customHeight="1">
      <c r="A18" s="1"/>
      <c r="B18" s="62" t="s">
        <v>51</v>
      </c>
      <c r="C18" s="63" t="s">
        <v>52</v>
      </c>
      <c r="D18" s="64" t="s">
        <v>53</v>
      </c>
      <c r="E18" s="65">
        <v>1</v>
      </c>
      <c r="F18" s="66" t="s">
        <v>20</v>
      </c>
      <c r="G18" s="66">
        <v>10</v>
      </c>
      <c r="H18" s="66">
        <v>3</v>
      </c>
      <c r="I18" s="67">
        <v>15</v>
      </c>
      <c r="J18" s="68">
        <f t="shared" si="4"/>
        <v>150</v>
      </c>
      <c r="K18" s="69">
        <f>+K6</f>
        <v>0</v>
      </c>
      <c r="L18" s="70">
        <f>+K18*J18</f>
        <v>0</v>
      </c>
      <c r="M18" s="71"/>
      <c r="N18" s="70">
        <f t="shared" si="0"/>
        <v>0</v>
      </c>
      <c r="O18" s="70">
        <f t="shared" si="5"/>
        <v>0</v>
      </c>
      <c r="P18" s="72">
        <v>6</v>
      </c>
      <c r="Q18" s="73">
        <f t="shared" si="1"/>
        <v>0</v>
      </c>
      <c r="R18" s="73">
        <f>+Q18*0.21</f>
        <v>0</v>
      </c>
      <c r="S18" s="74">
        <f t="shared" si="3"/>
        <v>0</v>
      </c>
      <c r="V18" s="2"/>
    </row>
    <row r="19" spans="1:23" s="5" customFormat="1" ht="25.15" customHeight="1">
      <c r="A19" s="1"/>
      <c r="B19" s="62"/>
      <c r="C19" s="63"/>
      <c r="D19" s="64"/>
      <c r="E19" s="75">
        <v>1</v>
      </c>
      <c r="F19" s="76" t="s">
        <v>20</v>
      </c>
      <c r="G19" s="76">
        <v>10</v>
      </c>
      <c r="H19" s="76">
        <v>3</v>
      </c>
      <c r="I19" s="77">
        <v>20</v>
      </c>
      <c r="J19" s="78">
        <f t="shared" si="4"/>
        <v>200</v>
      </c>
      <c r="K19" s="79">
        <f>+K6</f>
        <v>0</v>
      </c>
      <c r="L19" s="80">
        <f>+K19*J19</f>
        <v>0</v>
      </c>
      <c r="M19" s="81"/>
      <c r="N19" s="80">
        <f t="shared" si="0"/>
        <v>0</v>
      </c>
      <c r="O19" s="80">
        <f t="shared" si="5"/>
        <v>0</v>
      </c>
      <c r="P19" s="66">
        <v>1</v>
      </c>
      <c r="Q19" s="82">
        <f t="shared" si="1"/>
        <v>0</v>
      </c>
      <c r="R19" s="82">
        <f t="shared" si="2"/>
        <v>0</v>
      </c>
      <c r="S19" s="83">
        <f t="shared" si="3"/>
        <v>0</v>
      </c>
      <c r="V19" s="2"/>
    </row>
    <row r="20" spans="1:23" s="5" customFormat="1" ht="25.15" customHeight="1" thickBot="1">
      <c r="A20" s="1"/>
      <c r="B20" s="55"/>
      <c r="C20" s="56"/>
      <c r="D20" s="57"/>
      <c r="E20" s="84">
        <v>1</v>
      </c>
      <c r="F20" s="85" t="s">
        <v>24</v>
      </c>
      <c r="G20" s="85" t="s">
        <v>54</v>
      </c>
      <c r="H20" s="85">
        <v>2.5</v>
      </c>
      <c r="I20" s="86" t="s">
        <v>54</v>
      </c>
      <c r="J20" s="87"/>
      <c r="K20" s="88">
        <f>+J10</f>
        <v>0</v>
      </c>
      <c r="L20" s="89">
        <f>+K20</f>
        <v>0</v>
      </c>
      <c r="M20" s="90"/>
      <c r="N20" s="89">
        <f t="shared" si="0"/>
        <v>0</v>
      </c>
      <c r="O20" s="89">
        <f t="shared" si="5"/>
        <v>0</v>
      </c>
      <c r="P20" s="91">
        <v>7</v>
      </c>
      <c r="Q20" s="92">
        <f>+P20*O20</f>
        <v>0</v>
      </c>
      <c r="R20" s="92">
        <f t="shared" si="2"/>
        <v>0</v>
      </c>
      <c r="S20" s="93">
        <f t="shared" si="3"/>
        <v>0</v>
      </c>
      <c r="V20" s="2"/>
    </row>
    <row r="21" spans="1:23" s="5" customFormat="1" ht="25.15" customHeight="1" thickBot="1">
      <c r="A21" s="1"/>
      <c r="B21" s="41" t="s">
        <v>55</v>
      </c>
      <c r="C21" s="42" t="s">
        <v>56</v>
      </c>
      <c r="D21" s="94" t="s">
        <v>57</v>
      </c>
      <c r="E21" s="43">
        <v>2</v>
      </c>
      <c r="F21" s="44" t="s">
        <v>21</v>
      </c>
      <c r="G21" s="44">
        <v>20</v>
      </c>
      <c r="H21" s="44">
        <v>4</v>
      </c>
      <c r="I21" s="45">
        <v>15</v>
      </c>
      <c r="J21" s="46">
        <f t="shared" si="4"/>
        <v>300</v>
      </c>
      <c r="K21" s="47">
        <f>+K7</f>
        <v>0</v>
      </c>
      <c r="L21" s="48">
        <f>+K21*J21</f>
        <v>0</v>
      </c>
      <c r="M21" s="49">
        <f>+N7</f>
        <v>0</v>
      </c>
      <c r="N21" s="48">
        <f t="shared" si="0"/>
        <v>0</v>
      </c>
      <c r="O21" s="48">
        <f t="shared" si="5"/>
        <v>0</v>
      </c>
      <c r="P21" s="44">
        <v>1</v>
      </c>
      <c r="Q21" s="50">
        <f t="shared" ref="Q21:Q22" si="6">+P21*O21</f>
        <v>0</v>
      </c>
      <c r="R21" s="50">
        <f t="shared" si="2"/>
        <v>0</v>
      </c>
      <c r="S21" s="51">
        <f t="shared" si="3"/>
        <v>0</v>
      </c>
      <c r="V21" s="2"/>
    </row>
    <row r="22" spans="1:23" s="5" customFormat="1" ht="25.15" customHeight="1" thickBot="1">
      <c r="A22" s="1"/>
      <c r="B22" s="55" t="s">
        <v>55</v>
      </c>
      <c r="C22" s="56" t="s">
        <v>56</v>
      </c>
      <c r="D22" s="57" t="s">
        <v>58</v>
      </c>
      <c r="E22" s="58">
        <v>2</v>
      </c>
      <c r="F22" s="59" t="s">
        <v>20</v>
      </c>
      <c r="G22" s="59">
        <v>15</v>
      </c>
      <c r="H22" s="59">
        <v>4</v>
      </c>
      <c r="I22" s="104">
        <v>15</v>
      </c>
      <c r="J22" s="60">
        <f t="shared" si="4"/>
        <v>225</v>
      </c>
      <c r="K22" s="61">
        <f>+K6</f>
        <v>0</v>
      </c>
      <c r="L22" s="48">
        <f>+K22*J22</f>
        <v>0</v>
      </c>
      <c r="M22" s="49">
        <f>+N6</f>
        <v>0</v>
      </c>
      <c r="N22" s="48">
        <f t="shared" si="0"/>
        <v>0</v>
      </c>
      <c r="O22" s="48">
        <f t="shared" si="5"/>
        <v>0</v>
      </c>
      <c r="P22" s="59">
        <v>1</v>
      </c>
      <c r="Q22" s="50">
        <f t="shared" si="6"/>
        <v>0</v>
      </c>
      <c r="R22" s="50">
        <f t="shared" si="2"/>
        <v>0</v>
      </c>
      <c r="S22" s="51">
        <f t="shared" si="3"/>
        <v>0</v>
      </c>
      <c r="V22" s="2"/>
    </row>
    <row r="23" spans="1:23" s="5" customFormat="1" ht="12">
      <c r="A23" s="1"/>
      <c r="B23" s="2"/>
      <c r="C23" s="2"/>
      <c r="D23" s="2"/>
      <c r="E23" s="2"/>
      <c r="F23" s="3"/>
      <c r="G23" s="2"/>
      <c r="H23" s="2"/>
      <c r="I23" s="2"/>
      <c r="J23" s="2"/>
      <c r="K23" s="2"/>
      <c r="L23" s="2"/>
      <c r="M23" s="95"/>
      <c r="N23" s="2"/>
      <c r="O23" s="2"/>
      <c r="P23" s="2"/>
      <c r="Q23" s="2"/>
      <c r="R23" s="2"/>
      <c r="S23" s="2"/>
      <c r="V23" s="2"/>
    </row>
    <row r="24" spans="1:23" s="5" customFormat="1" ht="27" customHeight="1">
      <c r="A24" s="1"/>
      <c r="B24" s="2"/>
      <c r="C24" s="96" t="s">
        <v>59</v>
      </c>
      <c r="D24" s="2"/>
      <c r="E24" s="2"/>
      <c r="F24" s="3"/>
      <c r="G24" s="2"/>
      <c r="H24" s="2"/>
      <c r="I24" s="2"/>
      <c r="J24" s="2"/>
      <c r="K24" s="2"/>
      <c r="L24" s="97">
        <f>SUM(L16:L23)</f>
        <v>0</v>
      </c>
      <c r="M24" s="95"/>
      <c r="N24" s="97">
        <f>SUM(N16:N23)</f>
        <v>0</v>
      </c>
      <c r="O24" s="97"/>
      <c r="P24" s="97"/>
      <c r="Q24" s="97">
        <f>SUM(Q16:Q23)</f>
        <v>0</v>
      </c>
      <c r="R24" s="97">
        <f>SUM(R16:R23)</f>
        <v>0</v>
      </c>
      <c r="S24" s="97">
        <f>SUM(S16:S23)</f>
        <v>0</v>
      </c>
      <c r="V24" s="2"/>
    </row>
    <row r="25" spans="1:23" s="5" customFormat="1" ht="19.899999999999999" customHeight="1">
      <c r="A25" s="1"/>
      <c r="B25" s="2"/>
      <c r="C25" s="96"/>
      <c r="D25" s="2"/>
      <c r="E25" s="2"/>
      <c r="F25" s="3"/>
      <c r="G25" s="2"/>
      <c r="H25" s="2"/>
      <c r="I25" s="2"/>
      <c r="J25" s="2"/>
      <c r="K25" s="2"/>
      <c r="L25" s="2"/>
      <c r="M25" s="98"/>
      <c r="P25" s="97"/>
      <c r="Q25" s="97"/>
      <c r="R25" s="97"/>
      <c r="S25" s="97"/>
      <c r="U25" s="97"/>
      <c r="V25" s="2"/>
    </row>
    <row r="26" spans="1:23" s="5" customFormat="1" ht="18" customHeight="1">
      <c r="A26" s="1"/>
      <c r="B26" s="31" t="s">
        <v>60</v>
      </c>
      <c r="C26" s="2"/>
      <c r="D26" s="2"/>
      <c r="E26" s="2"/>
      <c r="F26" s="3"/>
      <c r="G26" s="2"/>
      <c r="H26" s="2"/>
      <c r="I26" s="2"/>
      <c r="J26" s="2"/>
      <c r="K26" s="2"/>
      <c r="L26" s="2"/>
      <c r="M26" s="4"/>
      <c r="N26" s="2"/>
      <c r="O26" s="2"/>
      <c r="P26" s="2"/>
      <c r="Q26" s="2"/>
      <c r="R26" s="2"/>
      <c r="S26" s="2"/>
      <c r="U26" s="3"/>
      <c r="V26" s="2"/>
    </row>
    <row r="27" spans="1:23" s="5" customFormat="1" ht="18" customHeight="1" thickBot="1">
      <c r="A27" s="1"/>
      <c r="B27" s="2"/>
      <c r="C27" s="2"/>
      <c r="D27" s="2"/>
      <c r="E27" s="2"/>
      <c r="F27" s="3"/>
      <c r="G27" s="2"/>
      <c r="H27" s="2"/>
      <c r="I27" s="2"/>
      <c r="J27" s="2"/>
      <c r="K27" s="2"/>
      <c r="L27" s="2"/>
      <c r="M27" s="4"/>
      <c r="N27" s="2"/>
      <c r="O27" s="2"/>
      <c r="P27" s="2"/>
      <c r="Q27" s="2"/>
      <c r="R27" s="2"/>
      <c r="S27" s="2"/>
      <c r="U27" s="3"/>
      <c r="V27" s="2"/>
    </row>
    <row r="28" spans="1:23" s="38" customFormat="1" ht="48" customHeight="1" thickBot="1">
      <c r="A28" s="32"/>
      <c r="B28" s="33" t="s">
        <v>27</v>
      </c>
      <c r="C28" s="34" t="s">
        <v>28</v>
      </c>
      <c r="D28" s="34" t="s">
        <v>29</v>
      </c>
      <c r="E28" s="35" t="s">
        <v>30</v>
      </c>
      <c r="F28" s="35" t="s">
        <v>31</v>
      </c>
      <c r="G28" s="35" t="s">
        <v>32</v>
      </c>
      <c r="H28" s="35" t="s">
        <v>33</v>
      </c>
      <c r="I28" s="36" t="s">
        <v>34</v>
      </c>
      <c r="J28" s="36" t="s">
        <v>35</v>
      </c>
      <c r="K28" s="36" t="s">
        <v>36</v>
      </c>
      <c r="L28" s="36" t="s">
        <v>37</v>
      </c>
      <c r="M28" s="36" t="s">
        <v>38</v>
      </c>
      <c r="N28" s="36" t="s">
        <v>39</v>
      </c>
      <c r="O28" s="36" t="s">
        <v>40</v>
      </c>
      <c r="P28" s="35" t="s">
        <v>41</v>
      </c>
      <c r="Q28" s="36" t="s">
        <v>42</v>
      </c>
      <c r="R28" s="36" t="s">
        <v>43</v>
      </c>
      <c r="S28" s="37" t="s">
        <v>44</v>
      </c>
      <c r="V28" s="39"/>
    </row>
    <row r="29" spans="1:23" s="52" customFormat="1" ht="25.15" customHeight="1">
      <c r="A29" s="40"/>
      <c r="B29" s="110" t="s">
        <v>48</v>
      </c>
      <c r="C29" s="113" t="s">
        <v>61</v>
      </c>
      <c r="D29" s="113" t="s">
        <v>47</v>
      </c>
      <c r="E29" s="99">
        <v>1</v>
      </c>
      <c r="F29" s="72" t="s">
        <v>20</v>
      </c>
      <c r="G29" s="72">
        <v>15</v>
      </c>
      <c r="H29" s="72">
        <v>3</v>
      </c>
      <c r="I29" s="100">
        <v>15</v>
      </c>
      <c r="J29" s="68">
        <f t="shared" ref="J29" si="7">+G29*I29</f>
        <v>225</v>
      </c>
      <c r="K29" s="101">
        <f>+K6</f>
        <v>0</v>
      </c>
      <c r="L29" s="70">
        <f>+K29*J29</f>
        <v>0</v>
      </c>
      <c r="M29" s="71"/>
      <c r="N29" s="70"/>
      <c r="O29" s="70">
        <f t="shared" ref="O29:O33" si="8">+N29+L29</f>
        <v>0</v>
      </c>
      <c r="P29" s="72">
        <v>1</v>
      </c>
      <c r="Q29" s="73">
        <f t="shared" ref="Q29:Q33" si="9">+P29*O29</f>
        <v>0</v>
      </c>
      <c r="R29" s="73">
        <f>+Q29*0.21</f>
        <v>0</v>
      </c>
      <c r="S29" s="74">
        <f t="shared" ref="S29:S33" si="10">+ROUND(Q29+R29,2)</f>
        <v>0</v>
      </c>
      <c r="V29" s="53"/>
      <c r="W29" s="54"/>
    </row>
    <row r="30" spans="1:23" s="52" customFormat="1" ht="25.15" customHeight="1">
      <c r="A30" s="40"/>
      <c r="B30" s="111"/>
      <c r="C30" s="114"/>
      <c r="D30" s="114"/>
      <c r="E30" s="75">
        <v>1</v>
      </c>
      <c r="F30" s="76" t="s">
        <v>22</v>
      </c>
      <c r="G30" s="76"/>
      <c r="H30" s="76"/>
      <c r="I30" s="77"/>
      <c r="J30" s="78">
        <f>+J29</f>
        <v>225</v>
      </c>
      <c r="K30" s="69">
        <f>+K8</f>
        <v>0</v>
      </c>
      <c r="L30" s="80">
        <f>+K30*J30</f>
        <v>0</v>
      </c>
      <c r="M30" s="81"/>
      <c r="N30" s="80"/>
      <c r="O30" s="80">
        <f t="shared" si="8"/>
        <v>0</v>
      </c>
      <c r="P30" s="66">
        <v>1</v>
      </c>
      <c r="Q30" s="82">
        <f t="shared" si="9"/>
        <v>0</v>
      </c>
      <c r="R30" s="82">
        <f>+Q30*0.21</f>
        <v>0</v>
      </c>
      <c r="S30" s="83">
        <f t="shared" si="10"/>
        <v>0</v>
      </c>
      <c r="V30" s="53"/>
      <c r="W30" s="54"/>
    </row>
    <row r="31" spans="1:23" s="52" customFormat="1" ht="25.15" customHeight="1">
      <c r="A31" s="40"/>
      <c r="B31" s="111"/>
      <c r="C31" s="114"/>
      <c r="D31" s="114"/>
      <c r="E31" s="75">
        <v>1</v>
      </c>
      <c r="F31" s="76" t="s">
        <v>25</v>
      </c>
      <c r="G31" s="76"/>
      <c r="H31" s="76"/>
      <c r="I31" s="77"/>
      <c r="J31" s="78"/>
      <c r="K31" s="79"/>
      <c r="L31" s="102">
        <f>+J11</f>
        <v>0</v>
      </c>
      <c r="M31" s="103"/>
      <c r="N31" s="102"/>
      <c r="O31" s="80">
        <f t="shared" si="8"/>
        <v>0</v>
      </c>
      <c r="P31" s="66">
        <v>1</v>
      </c>
      <c r="Q31" s="82">
        <f t="shared" si="9"/>
        <v>0</v>
      </c>
      <c r="R31" s="82">
        <f>+Q31*0.21</f>
        <v>0</v>
      </c>
      <c r="S31" s="83">
        <f t="shared" si="10"/>
        <v>0</v>
      </c>
      <c r="V31" s="53"/>
      <c r="W31" s="54"/>
    </row>
    <row r="32" spans="1:23" s="52" customFormat="1" ht="25.15" customHeight="1">
      <c r="A32" s="40"/>
      <c r="B32" s="111"/>
      <c r="C32" s="114"/>
      <c r="D32" s="114"/>
      <c r="E32" s="75">
        <v>1</v>
      </c>
      <c r="F32" s="76" t="s">
        <v>20</v>
      </c>
      <c r="G32" s="76">
        <v>10</v>
      </c>
      <c r="H32" s="76">
        <v>3</v>
      </c>
      <c r="I32" s="77">
        <v>10</v>
      </c>
      <c r="J32" s="78">
        <f t="shared" ref="J32" si="11">+G32*I32</f>
        <v>100</v>
      </c>
      <c r="K32" s="79">
        <f>+J6</f>
        <v>0</v>
      </c>
      <c r="L32" s="80">
        <f>+K32*J32</f>
        <v>0</v>
      </c>
      <c r="M32" s="103"/>
      <c r="N32" s="102"/>
      <c r="O32" s="80">
        <f t="shared" si="8"/>
        <v>0</v>
      </c>
      <c r="P32" s="76">
        <v>3</v>
      </c>
      <c r="Q32" s="82">
        <f t="shared" si="9"/>
        <v>0</v>
      </c>
      <c r="R32" s="82">
        <f>+Q32*0.21</f>
        <v>0</v>
      </c>
      <c r="S32" s="83">
        <f t="shared" si="10"/>
        <v>0</v>
      </c>
      <c r="V32" s="53"/>
      <c r="W32" s="54"/>
    </row>
    <row r="33" spans="1:23" s="52" customFormat="1" ht="25.15" customHeight="1" thickBot="1">
      <c r="A33" s="40"/>
      <c r="B33" s="112"/>
      <c r="C33" s="115"/>
      <c r="D33" s="115"/>
      <c r="E33" s="58">
        <v>1</v>
      </c>
      <c r="F33" s="59" t="s">
        <v>22</v>
      </c>
      <c r="G33" s="76"/>
      <c r="H33" s="76"/>
      <c r="I33" s="77"/>
      <c r="J33" s="78">
        <f>+J32</f>
        <v>100</v>
      </c>
      <c r="K33" s="69">
        <f>+J8</f>
        <v>0</v>
      </c>
      <c r="L33" s="80">
        <f>+K33*J33</f>
        <v>0</v>
      </c>
      <c r="M33" s="81"/>
      <c r="N33" s="80"/>
      <c r="O33" s="80">
        <f t="shared" si="8"/>
        <v>0</v>
      </c>
      <c r="P33" s="66">
        <v>1</v>
      </c>
      <c r="Q33" s="82">
        <f t="shared" si="9"/>
        <v>0</v>
      </c>
      <c r="R33" s="82">
        <f>+Q33*0.21</f>
        <v>0</v>
      </c>
      <c r="S33" s="83">
        <f t="shared" si="10"/>
        <v>0</v>
      </c>
      <c r="V33" s="53"/>
      <c r="W33" s="54"/>
    </row>
    <row r="34" spans="1:23" s="5" customFormat="1" ht="19.899999999999999" customHeight="1">
      <c r="A34" s="1"/>
      <c r="B34" s="2"/>
      <c r="C34" s="96"/>
      <c r="D34" s="2"/>
      <c r="E34" s="2"/>
      <c r="F34" s="3"/>
      <c r="G34" s="2"/>
      <c r="H34" s="2"/>
      <c r="I34" s="2"/>
      <c r="J34" s="2"/>
      <c r="K34" s="2"/>
      <c r="L34" s="2"/>
      <c r="M34" s="98"/>
      <c r="P34" s="97"/>
      <c r="Q34" s="97"/>
      <c r="R34" s="97"/>
      <c r="S34" s="97"/>
      <c r="U34" s="97"/>
      <c r="V34" s="2"/>
    </row>
    <row r="35" spans="1:23" s="5" customFormat="1" ht="19.899999999999999" customHeight="1">
      <c r="A35" s="1"/>
      <c r="B35" s="2"/>
      <c r="C35" s="96" t="s">
        <v>62</v>
      </c>
      <c r="D35" s="2"/>
      <c r="E35" s="2"/>
      <c r="F35" s="3"/>
      <c r="G35" s="2"/>
      <c r="H35" s="2"/>
      <c r="I35" s="2"/>
      <c r="J35" s="2"/>
      <c r="K35" s="2"/>
      <c r="L35" s="97">
        <f>SUM(L29:L34)</f>
        <v>0</v>
      </c>
      <c r="M35" s="98"/>
      <c r="N35" s="97">
        <f>SUM(N29:N34)</f>
        <v>0</v>
      </c>
      <c r="P35" s="97"/>
      <c r="Q35" s="97">
        <f>SUM(Q29:Q34)</f>
        <v>0</v>
      </c>
      <c r="R35" s="97">
        <f t="shared" ref="R35:S35" si="12">SUM(R29:R34)</f>
        <v>0</v>
      </c>
      <c r="S35" s="97">
        <f t="shared" si="12"/>
        <v>0</v>
      </c>
      <c r="U35" s="97"/>
      <c r="V35" s="2"/>
    </row>
    <row r="36" spans="1:23" s="5" customFormat="1" ht="19.899999999999999" customHeight="1">
      <c r="A36" s="1"/>
      <c r="B36" s="2"/>
      <c r="C36" s="96"/>
      <c r="D36" s="2"/>
      <c r="E36" s="2"/>
      <c r="F36" s="3"/>
      <c r="G36" s="2"/>
      <c r="H36" s="2"/>
      <c r="I36" s="2"/>
      <c r="J36" s="2"/>
      <c r="K36" s="2"/>
      <c r="L36" s="2"/>
      <c r="M36" s="98"/>
      <c r="P36" s="97"/>
      <c r="Q36" s="97"/>
      <c r="R36" s="97"/>
      <c r="S36" s="97"/>
      <c r="U36" s="97"/>
      <c r="V36" s="2"/>
    </row>
    <row r="37" spans="1:23" s="5" customFormat="1" ht="19.899999999999999" customHeight="1">
      <c r="A37" s="1"/>
      <c r="B37" s="2"/>
      <c r="C37" s="105" t="s">
        <v>63</v>
      </c>
      <c r="D37" s="106"/>
      <c r="E37" s="106"/>
      <c r="F37" s="107"/>
      <c r="G37" s="106"/>
      <c r="H37" s="106"/>
      <c r="I37" s="106"/>
      <c r="J37" s="106"/>
      <c r="K37" s="106"/>
      <c r="L37" s="108">
        <f>+L35+L24</f>
        <v>0</v>
      </c>
      <c r="M37" s="109"/>
      <c r="N37" s="108">
        <f>+N35+N24</f>
        <v>0</v>
      </c>
      <c r="O37" s="106"/>
      <c r="P37" s="108"/>
      <c r="Q37" s="108">
        <f>+Q35+Q24</f>
        <v>0</v>
      </c>
      <c r="R37" s="108">
        <f>+R35+R24</f>
        <v>0</v>
      </c>
      <c r="S37" s="108">
        <f>+S35+S24</f>
        <v>0</v>
      </c>
      <c r="U37" s="97"/>
      <c r="V37" s="2"/>
    </row>
  </sheetData>
  <mergeCells count="15">
    <mergeCell ref="D29:D33"/>
    <mergeCell ref="B6:C6"/>
    <mergeCell ref="B7:C7"/>
    <mergeCell ref="B8:C8"/>
    <mergeCell ref="B10:C10"/>
    <mergeCell ref="B11:C11"/>
    <mergeCell ref="B29:B33"/>
    <mergeCell ref="C29:C33"/>
    <mergeCell ref="B2:C5"/>
    <mergeCell ref="D2:G3"/>
    <mergeCell ref="H2:H3"/>
    <mergeCell ref="J2:M3"/>
    <mergeCell ref="N2:N3"/>
    <mergeCell ref="D4:H4"/>
    <mergeCell ref="J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Jaume Darbra</cp:lastModifiedBy>
  <cp:lastPrinted>2022-05-19T12:57:26Z</cp:lastPrinted>
  <dcterms:created xsi:type="dcterms:W3CDTF">2022-04-29T12:28:54Z</dcterms:created>
  <dcterms:modified xsi:type="dcterms:W3CDTF">2022-05-19T12:58:19Z</dcterms:modified>
</cp:coreProperties>
</file>