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2\216-2022 O Servei de coordinació i gestió dels tutors dels Jocs Escolars (GTM 32257)\PER PUBLICAR\"/>
    </mc:Choice>
  </mc:AlternateContent>
  <bookViews>
    <workbookView xWindow="0" yWindow="0" windowWidth="28800" windowHeight="12435"/>
  </bookViews>
  <sheets>
    <sheet name="proposta RM" sheetId="1" r:id="rId1"/>
  </sheets>
  <externalReferences>
    <externalReference r:id="rId2"/>
  </externalReferences>
  <definedNames>
    <definedName name="_ftn1" localSheetId="0">'proposta RM'!#REF!</definedName>
    <definedName name="_ftnref1" localSheetId="0">'proposta RM'!#REF!</definedName>
    <definedName name="_xlnm.Print_Area" localSheetId="0">'proposta RM'!$A$1:$P$20</definedName>
  </definedNames>
  <calcPr calcId="152511" iterateDelta="1E-4"/>
</workbook>
</file>

<file path=xl/calcChain.xml><?xml version="1.0" encoding="utf-8"?>
<calcChain xmlns="http://schemas.openxmlformats.org/spreadsheetml/2006/main">
  <c r="N11" i="1" l="1"/>
  <c r="N9" i="1"/>
  <c r="N8" i="1"/>
  <c r="K11" i="1"/>
  <c r="K9" i="1"/>
  <c r="K8" i="1"/>
  <c r="H11" i="1"/>
  <c r="H9" i="1"/>
  <c r="H8" i="1"/>
  <c r="M15" i="1"/>
  <c r="M7" i="1"/>
  <c r="M8" i="1" s="1"/>
  <c r="M9" i="1" s="1"/>
  <c r="J15" i="1"/>
  <c r="J7" i="1"/>
  <c r="J11" i="1" s="1"/>
  <c r="G15" i="1"/>
  <c r="G7" i="1"/>
  <c r="G8" i="1" s="1"/>
  <c r="G9" i="1" s="1"/>
  <c r="O10" i="1"/>
  <c r="O15" i="1"/>
  <c r="L15" i="1"/>
  <c r="J8" i="1" l="1"/>
  <c r="J9" i="1" s="1"/>
  <c r="M11" i="1"/>
  <c r="G11" i="1"/>
  <c r="E8" i="1"/>
  <c r="F8" i="1" s="1"/>
  <c r="E7" i="1"/>
  <c r="O11" i="1"/>
  <c r="L11" i="1"/>
  <c r="I15" i="1"/>
  <c r="I11" i="1"/>
  <c r="I9" i="1"/>
  <c r="O9" i="1" l="1"/>
  <c r="O8" i="1"/>
  <c r="L9" i="1"/>
  <c r="L8" i="1"/>
  <c r="I8" i="1"/>
  <c r="F7" i="1"/>
  <c r="L7" i="1" l="1"/>
  <c r="O7" i="1"/>
  <c r="O13" i="1" s="1"/>
  <c r="O17" i="1" s="1"/>
  <c r="I7" i="1"/>
  <c r="I13" i="1" s="1"/>
  <c r="I17" i="1" s="1"/>
  <c r="F13" i="1"/>
  <c r="F17" i="1" s="1"/>
  <c r="L13" i="1" l="1"/>
  <c r="L17" i="1" s="1"/>
  <c r="P17" i="1" l="1"/>
</calcChain>
</file>

<file path=xl/sharedStrings.xml><?xml version="1.0" encoding="utf-8"?>
<sst xmlns="http://schemas.openxmlformats.org/spreadsheetml/2006/main" count="25" uniqueCount="25">
  <si>
    <t>Partits</t>
  </si>
  <si>
    <t>Durada partit</t>
  </si>
  <si>
    <t>Hores partit</t>
  </si>
  <si>
    <t>FUTBOL SALA I POLIESPORTIU</t>
  </si>
  <si>
    <t>VOLEIBOL O ALTRES COMPETICIONS categoria superior (infantil, cadet i juvenil)</t>
  </si>
  <si>
    <t>ALTRES (Marató Escolar, Festa Cloenda, etc.)</t>
  </si>
  <si>
    <t xml:space="preserve">BOSSA D'HORES </t>
  </si>
  <si>
    <t>Subtotal hores Monitor</t>
  </si>
  <si>
    <t>COORDINACIÓ</t>
  </si>
  <si>
    <t>TOTAL ANUAL/CURS</t>
  </si>
  <si>
    <t>TOTAL</t>
  </si>
  <si>
    <t>1h 25 min</t>
  </si>
  <si>
    <t>1h 35 min</t>
  </si>
  <si>
    <t>OFERTA LICITADORS</t>
  </si>
  <si>
    <t>Preu hora 1er curs 22/23</t>
  </si>
  <si>
    <t>Import anual 1er curs 22/23</t>
  </si>
  <si>
    <t>Preu hora 2on curs 23/24</t>
  </si>
  <si>
    <t>Import anual 2onr curs 23/24</t>
  </si>
  <si>
    <t>Preu hora 3er curs 24/25</t>
  </si>
  <si>
    <t>Import anual 3er curs 24/25</t>
  </si>
  <si>
    <t xml:space="preserve">Total Hores curs </t>
  </si>
  <si>
    <t>Preu MAXIM hora 1er curs 22/23</t>
  </si>
  <si>
    <t>Preu MAXIM hora 2on curs 23/24</t>
  </si>
  <si>
    <t>Preu MAXIM hora 3er curs 24/25</t>
  </si>
  <si>
    <t>OMPLICAR CASELLES VERDES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</si>
</sst>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b/>
      <i/>
      <sz val="10"/>
      <color theme="1"/>
      <name val="Verdana"/>
      <family val="2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10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3" fillId="2" borderId="0" xfId="0" applyFont="1" applyFill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6" fillId="0" borderId="3" xfId="0" applyFont="1" applyBorder="1" applyAlignment="1">
      <alignment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center" wrapText="1"/>
    </xf>
    <xf numFmtId="44" fontId="4" fillId="0" borderId="8" xfId="1" applyFont="1" applyBorder="1" applyAlignment="1">
      <alignment horizontal="center" vertical="center" wrapText="1"/>
    </xf>
    <xf numFmtId="44" fontId="4" fillId="0" borderId="9" xfId="1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vertical="center" wrapText="1"/>
    </xf>
    <xf numFmtId="44" fontId="5" fillId="0" borderId="4" xfId="0" applyNumberFormat="1" applyFont="1" applyBorder="1" applyAlignment="1">
      <alignment vertical="center" wrapText="1"/>
    </xf>
    <xf numFmtId="4" fontId="5" fillId="0" borderId="0" xfId="0" applyNumberFormat="1" applyFont="1" applyBorder="1"/>
    <xf numFmtId="4" fontId="5" fillId="0" borderId="6" xfId="0" applyNumberFormat="1" applyFont="1" applyBorder="1" applyAlignment="1">
      <alignment wrapText="1"/>
    </xf>
    <xf numFmtId="44" fontId="5" fillId="0" borderId="7" xfId="0" applyNumberFormat="1" applyFont="1" applyBorder="1" applyAlignment="1">
      <alignment vertical="center" wrapText="1"/>
    </xf>
    <xf numFmtId="44" fontId="4" fillId="0" borderId="10" xfId="1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44" fontId="5" fillId="0" borderId="12" xfId="0" applyNumberFormat="1" applyFont="1" applyBorder="1"/>
    <xf numFmtId="0" fontId="3" fillId="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" fontId="3" fillId="0" borderId="0" xfId="0" applyNumberFormat="1" applyFont="1" applyFill="1" applyBorder="1" applyAlignment="1">
      <alignment vertical="center" wrapText="1"/>
    </xf>
    <xf numFmtId="4" fontId="3" fillId="0" borderId="4" xfId="0" applyNumberFormat="1" applyFont="1" applyBorder="1" applyAlignment="1">
      <alignment vertical="center" wrapText="1"/>
    </xf>
    <xf numFmtId="4" fontId="3" fillId="0" borderId="4" xfId="0" applyNumberFormat="1" applyFont="1" applyFill="1" applyBorder="1" applyAlignment="1">
      <alignment vertical="center" wrapText="1"/>
    </xf>
    <xf numFmtId="4" fontId="5" fillId="0" borderId="4" xfId="0" applyNumberFormat="1" applyFont="1" applyBorder="1" applyAlignment="1">
      <alignment vertical="center"/>
    </xf>
    <xf numFmtId="4" fontId="5" fillId="0" borderId="4" xfId="0" applyNumberFormat="1" applyFont="1" applyBorder="1" applyAlignment="1">
      <alignment vertical="center" wrapText="1"/>
    </xf>
    <xf numFmtId="4" fontId="5" fillId="0" borderId="4" xfId="0" applyNumberFormat="1" applyFont="1" applyBorder="1"/>
    <xf numFmtId="44" fontId="4" fillId="0" borderId="13" xfId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wrapText="1"/>
    </xf>
    <xf numFmtId="0" fontId="3" fillId="0" borderId="6" xfId="0" applyFont="1" applyBorder="1" applyAlignment="1">
      <alignment wrapText="1"/>
    </xf>
    <xf numFmtId="44" fontId="5" fillId="0" borderId="0" xfId="0" applyNumberFormat="1" applyFont="1" applyBorder="1" applyAlignment="1">
      <alignment vertical="center" wrapText="1"/>
    </xf>
    <xf numFmtId="44" fontId="5" fillId="0" borderId="6" xfId="0" applyNumberFormat="1" applyFont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4" fontId="8" fillId="0" borderId="8" xfId="1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4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4" fontId="10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4" fontId="8" fillId="0" borderId="0" xfId="0" applyNumberFormat="1" applyFont="1" applyBorder="1"/>
    <xf numFmtId="4" fontId="3" fillId="2" borderId="0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ion\Serveis_a_les_Persones\2022\2022.%20CONTRACTACIO\tutors%20joc\Calcul%20costos%20personal%20tutors%20joc%202022-24%20v26_05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"/>
      <sheetName val="Hoja2"/>
      <sheetName val="Hoja3"/>
    </sheetNames>
    <sheetDataSet>
      <sheetData sheetId="0">
        <row r="30">
          <cell r="G30">
            <v>16.8</v>
          </cell>
        </row>
        <row r="31">
          <cell r="G31">
            <v>22.25</v>
          </cell>
        </row>
        <row r="77">
          <cell r="H77">
            <v>17.14</v>
          </cell>
        </row>
        <row r="78">
          <cell r="H78">
            <v>22.48</v>
          </cell>
        </row>
        <row r="126">
          <cell r="H126">
            <v>17.57</v>
          </cell>
        </row>
        <row r="127">
          <cell r="H127">
            <v>23.05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9"/>
  <sheetViews>
    <sheetView tabSelected="1" view="pageBreakPreview" zoomScale="80" zoomScaleNormal="80" zoomScaleSheetLayoutView="80" workbookViewId="0">
      <selection activeCell="N24" sqref="N24"/>
    </sheetView>
  </sheetViews>
  <sheetFormatPr defaultColWidth="11.42578125" defaultRowHeight="12.75" x14ac:dyDescent="0.2"/>
  <cols>
    <col min="1" max="1" width="4.28515625" style="3" customWidth="1"/>
    <col min="2" max="2" width="42.28515625" style="1" customWidth="1"/>
    <col min="3" max="3" width="10.28515625" style="1" customWidth="1"/>
    <col min="4" max="4" width="11.5703125" style="2" customWidth="1"/>
    <col min="5" max="5" width="8.140625" style="1" customWidth="1"/>
    <col min="6" max="7" width="12" style="1" customWidth="1"/>
    <col min="8" max="8" width="11.28515625" style="1" customWidth="1"/>
    <col min="9" max="10" width="15" style="1" customWidth="1"/>
    <col min="11" max="11" width="11.42578125" style="3"/>
    <col min="12" max="13" width="14.7109375" style="3" customWidth="1"/>
    <col min="14" max="14" width="11.42578125" style="3"/>
    <col min="15" max="15" width="15.42578125" style="3" customWidth="1"/>
    <col min="16" max="16" width="13.7109375" style="3" customWidth="1"/>
    <col min="17" max="16384" width="11.42578125" style="3"/>
  </cols>
  <sheetData>
    <row r="2" spans="2:16" ht="39.6" customHeight="1" x14ac:dyDescent="0.2">
      <c r="B2" s="72" t="s">
        <v>13</v>
      </c>
      <c r="C2" s="72"/>
    </row>
    <row r="3" spans="2:16" x14ac:dyDescent="0.2">
      <c r="B3" s="4" t="s">
        <v>24</v>
      </c>
    </row>
    <row r="4" spans="2:16" x14ac:dyDescent="0.2">
      <c r="B4" s="3"/>
      <c r="F4" s="58"/>
      <c r="G4" s="16"/>
    </row>
    <row r="5" spans="2:16" s="5" customFormat="1" ht="64.5" thickBot="1" x14ac:dyDescent="0.3">
      <c r="B5" s="13"/>
      <c r="C5" s="14" t="s">
        <v>0</v>
      </c>
      <c r="D5" s="14" t="s">
        <v>1</v>
      </c>
      <c r="E5" s="14" t="s">
        <v>2</v>
      </c>
      <c r="F5" s="56" t="s">
        <v>20</v>
      </c>
      <c r="G5" s="64" t="s">
        <v>21</v>
      </c>
      <c r="H5" s="36" t="s">
        <v>14</v>
      </c>
      <c r="I5" s="37" t="s">
        <v>15</v>
      </c>
      <c r="J5" s="64" t="s">
        <v>22</v>
      </c>
      <c r="K5" s="36" t="s">
        <v>16</v>
      </c>
      <c r="L5" s="37" t="s">
        <v>17</v>
      </c>
      <c r="M5" s="64" t="s">
        <v>23</v>
      </c>
      <c r="N5" s="36" t="s">
        <v>18</v>
      </c>
      <c r="O5" s="37" t="s">
        <v>19</v>
      </c>
      <c r="P5" s="43" t="s">
        <v>10</v>
      </c>
    </row>
    <row r="6" spans="2:16" ht="24.6" customHeight="1" x14ac:dyDescent="0.2">
      <c r="B6" s="15"/>
      <c r="C6" s="16"/>
      <c r="D6" s="17"/>
      <c r="E6" s="16"/>
      <c r="F6" s="18"/>
      <c r="G6" s="65"/>
      <c r="H6" s="16"/>
      <c r="I6" s="18"/>
      <c r="J6" s="65"/>
      <c r="K6" s="16"/>
      <c r="L6" s="18"/>
      <c r="M6" s="65"/>
      <c r="N6" s="16"/>
      <c r="O6" s="18"/>
      <c r="P6" s="44"/>
    </row>
    <row r="7" spans="2:16" s="5" customFormat="1" ht="30.6" customHeight="1" x14ac:dyDescent="0.25">
      <c r="B7" s="19" t="s">
        <v>3</v>
      </c>
      <c r="C7" s="20">
        <v>1211</v>
      </c>
      <c r="D7" s="20" t="s">
        <v>11</v>
      </c>
      <c r="E7" s="23">
        <f>ROUND(1+25/60,2)</f>
        <v>1.42</v>
      </c>
      <c r="F7" s="51">
        <f>+C7*E7</f>
        <v>1719.62</v>
      </c>
      <c r="G7" s="66">
        <f>+[1]Costos!$G$30</f>
        <v>16.8</v>
      </c>
      <c r="H7" s="71"/>
      <c r="I7" s="38">
        <f>+F7*H7</f>
        <v>0</v>
      </c>
      <c r="J7" s="66">
        <f>+[1]Costos!$H$77</f>
        <v>17.14</v>
      </c>
      <c r="K7" s="71"/>
      <c r="L7" s="38">
        <f>+K7*F7</f>
        <v>0</v>
      </c>
      <c r="M7" s="66">
        <f>+[1]Costos!$H$126</f>
        <v>17.57</v>
      </c>
      <c r="N7" s="71"/>
      <c r="O7" s="38">
        <f>+N7*F7</f>
        <v>0</v>
      </c>
      <c r="P7" s="45"/>
    </row>
    <row r="8" spans="2:16" s="5" customFormat="1" ht="38.25" x14ac:dyDescent="0.25">
      <c r="B8" s="21" t="s">
        <v>4</v>
      </c>
      <c r="C8" s="20">
        <v>222</v>
      </c>
      <c r="D8" s="20" t="s">
        <v>12</v>
      </c>
      <c r="E8" s="23">
        <f>ROUND(1+35/60,2)</f>
        <v>1.58</v>
      </c>
      <c r="F8" s="51">
        <f>+C8*E8</f>
        <v>350.76</v>
      </c>
      <c r="G8" s="66">
        <f>+G7</f>
        <v>16.8</v>
      </c>
      <c r="H8" s="50">
        <f>+H7</f>
        <v>0</v>
      </c>
      <c r="I8" s="38">
        <f t="shared" ref="I8:I15" si="0">+F8*H8</f>
        <v>0</v>
      </c>
      <c r="J8" s="66">
        <f>+J7</f>
        <v>17.14</v>
      </c>
      <c r="K8" s="50">
        <f>+K7</f>
        <v>0</v>
      </c>
      <c r="L8" s="38">
        <f>+K8*F8</f>
        <v>0</v>
      </c>
      <c r="M8" s="66">
        <f>+M7</f>
        <v>17.57</v>
      </c>
      <c r="N8" s="50">
        <f>+N7</f>
        <v>0</v>
      </c>
      <c r="O8" s="38">
        <f t="shared" ref="O8:O11" si="1">+N8*F8</f>
        <v>0</v>
      </c>
      <c r="P8" s="45"/>
    </row>
    <row r="9" spans="2:16" s="5" customFormat="1" ht="25.5" x14ac:dyDescent="0.25">
      <c r="B9" s="19" t="s">
        <v>5</v>
      </c>
      <c r="C9" s="20"/>
      <c r="D9" s="20"/>
      <c r="E9" s="48"/>
      <c r="F9" s="52">
        <v>30</v>
      </c>
      <c r="G9" s="66">
        <f>+G8</f>
        <v>16.8</v>
      </c>
      <c r="H9" s="50">
        <f>+H7</f>
        <v>0</v>
      </c>
      <c r="I9" s="38">
        <f t="shared" si="0"/>
        <v>0</v>
      </c>
      <c r="J9" s="66">
        <f>+J8</f>
        <v>17.14</v>
      </c>
      <c r="K9" s="50">
        <f>+K7</f>
        <v>0</v>
      </c>
      <c r="L9" s="38">
        <f>+K9*F9</f>
        <v>0</v>
      </c>
      <c r="M9" s="66">
        <f>+M8</f>
        <v>17.57</v>
      </c>
      <c r="N9" s="50">
        <f>+N7</f>
        <v>0</v>
      </c>
      <c r="O9" s="38">
        <f t="shared" si="1"/>
        <v>0</v>
      </c>
      <c r="P9" s="45"/>
    </row>
    <row r="10" spans="2:16" s="5" customFormat="1" x14ac:dyDescent="0.25">
      <c r="B10" s="19"/>
      <c r="C10" s="20"/>
      <c r="D10" s="20"/>
      <c r="E10" s="22"/>
      <c r="F10" s="51"/>
      <c r="G10" s="66"/>
      <c r="H10" s="50"/>
      <c r="I10" s="38"/>
      <c r="J10" s="66"/>
      <c r="K10" s="50"/>
      <c r="L10" s="38"/>
      <c r="M10" s="66"/>
      <c r="N10" s="50"/>
      <c r="O10" s="38">
        <f t="shared" si="1"/>
        <v>0</v>
      </c>
      <c r="P10" s="45"/>
    </row>
    <row r="11" spans="2:16" s="5" customFormat="1" x14ac:dyDescent="0.25">
      <c r="B11" s="21" t="s">
        <v>6</v>
      </c>
      <c r="C11" s="22"/>
      <c r="D11" s="23"/>
      <c r="E11" s="22"/>
      <c r="F11" s="51">
        <v>60</v>
      </c>
      <c r="G11" s="66">
        <f>+G7</f>
        <v>16.8</v>
      </c>
      <c r="H11" s="50">
        <f>+H7</f>
        <v>0</v>
      </c>
      <c r="I11" s="38">
        <f t="shared" si="0"/>
        <v>0</v>
      </c>
      <c r="J11" s="66">
        <f>+J7</f>
        <v>17.14</v>
      </c>
      <c r="K11" s="50">
        <f>+K7</f>
        <v>0</v>
      </c>
      <c r="L11" s="38">
        <f>+K11*F11</f>
        <v>0</v>
      </c>
      <c r="M11" s="66">
        <f>+M7</f>
        <v>17.57</v>
      </c>
      <c r="N11" s="50">
        <f>+N7</f>
        <v>0</v>
      </c>
      <c r="O11" s="38">
        <f t="shared" si="1"/>
        <v>0</v>
      </c>
      <c r="P11" s="45"/>
    </row>
    <row r="12" spans="2:16" s="5" customFormat="1" x14ac:dyDescent="0.25">
      <c r="B12" s="24"/>
      <c r="C12" s="25"/>
      <c r="D12" s="25"/>
      <c r="E12" s="25"/>
      <c r="F12" s="26"/>
      <c r="G12" s="67"/>
      <c r="H12" s="61"/>
      <c r="I12" s="38"/>
      <c r="J12" s="67"/>
      <c r="K12" s="61"/>
      <c r="L12" s="38"/>
      <c r="M12" s="67"/>
      <c r="N12" s="61"/>
      <c r="O12" s="38"/>
      <c r="P12" s="45"/>
    </row>
    <row r="13" spans="2:16" s="8" customFormat="1" x14ac:dyDescent="0.25">
      <c r="B13" s="27" t="s">
        <v>7</v>
      </c>
      <c r="C13" s="9"/>
      <c r="D13" s="10"/>
      <c r="E13" s="9"/>
      <c r="F13" s="53">
        <f>SUM(F7:F12)</f>
        <v>2160.38</v>
      </c>
      <c r="G13" s="68"/>
      <c r="H13" s="62"/>
      <c r="I13" s="39">
        <f>SUM(I7:I12)</f>
        <v>0</v>
      </c>
      <c r="J13" s="68"/>
      <c r="K13" s="62"/>
      <c r="L13" s="39">
        <f>SUM(L7:L12)</f>
        <v>0</v>
      </c>
      <c r="M13" s="68"/>
      <c r="N13" s="62"/>
      <c r="O13" s="39">
        <f>SUM(O7:O12)</f>
        <v>0</v>
      </c>
      <c r="P13" s="46"/>
    </row>
    <row r="14" spans="2:16" s="9" customFormat="1" x14ac:dyDescent="0.25">
      <c r="B14" s="27"/>
      <c r="F14" s="28"/>
      <c r="G14" s="69"/>
      <c r="H14" s="63"/>
      <c r="I14" s="39"/>
      <c r="J14" s="69"/>
      <c r="K14" s="63"/>
      <c r="L14" s="39"/>
      <c r="M14" s="69"/>
      <c r="N14" s="63"/>
      <c r="O14" s="39"/>
      <c r="P14" s="45"/>
    </row>
    <row r="15" spans="2:16" s="11" customFormat="1" x14ac:dyDescent="0.2">
      <c r="B15" s="29" t="s">
        <v>8</v>
      </c>
      <c r="C15" s="9"/>
      <c r="D15" s="10"/>
      <c r="E15" s="49"/>
      <c r="F15" s="54">
        <v>270</v>
      </c>
      <c r="G15" s="66">
        <f>+[1]Costos!$G$31</f>
        <v>22.25</v>
      </c>
      <c r="H15" s="71"/>
      <c r="I15" s="39">
        <f t="shared" si="0"/>
        <v>0</v>
      </c>
      <c r="J15" s="66">
        <f>+[1]Costos!$H$78</f>
        <v>22.48</v>
      </c>
      <c r="K15" s="71"/>
      <c r="L15" s="39">
        <f>+K15*F15</f>
        <v>0</v>
      </c>
      <c r="M15" s="66">
        <f>+[1]Costos!$H$127</f>
        <v>23.05</v>
      </c>
      <c r="N15" s="71"/>
      <c r="O15" s="39">
        <f>+N15*F15</f>
        <v>0</v>
      </c>
      <c r="P15" s="44"/>
    </row>
    <row r="16" spans="2:16" s="11" customFormat="1" x14ac:dyDescent="0.2">
      <c r="B16" s="30"/>
      <c r="C16" s="31"/>
      <c r="D16" s="32"/>
      <c r="E16" s="31"/>
      <c r="F16" s="55"/>
      <c r="G16" s="70"/>
      <c r="H16" s="40"/>
      <c r="I16" s="39"/>
      <c r="J16" s="59"/>
      <c r="K16" s="40"/>
      <c r="L16" s="39"/>
      <c r="M16" s="59"/>
      <c r="N16" s="40"/>
      <c r="O16" s="39"/>
      <c r="P16" s="44"/>
    </row>
    <row r="17" spans="2:16" s="11" customFormat="1" x14ac:dyDescent="0.2">
      <c r="B17" s="33" t="s">
        <v>9</v>
      </c>
      <c r="C17" s="34"/>
      <c r="D17" s="35"/>
      <c r="E17" s="34"/>
      <c r="F17" s="57">
        <f>SUM(F12:F16)</f>
        <v>2430.38</v>
      </c>
      <c r="G17" s="41"/>
      <c r="H17" s="41"/>
      <c r="I17" s="42">
        <f>+I15+I13</f>
        <v>0</v>
      </c>
      <c r="J17" s="60"/>
      <c r="K17" s="41"/>
      <c r="L17" s="42">
        <f>+L15+L13</f>
        <v>0</v>
      </c>
      <c r="M17" s="60"/>
      <c r="N17" s="41"/>
      <c r="O17" s="42">
        <f>+O15+O13</f>
        <v>0</v>
      </c>
      <c r="P17" s="47">
        <f>+O17+L17+I17</f>
        <v>0</v>
      </c>
    </row>
    <row r="18" spans="2:16" x14ac:dyDescent="0.2">
      <c r="B18" s="12"/>
    </row>
    <row r="19" spans="2:16" x14ac:dyDescent="0.2">
      <c r="B19" s="7"/>
      <c r="E19" s="6"/>
      <c r="F19" s="6"/>
      <c r="G19" s="6"/>
      <c r="H19" s="6"/>
      <c r="I19" s="6"/>
      <c r="J19" s="6"/>
    </row>
  </sheetData>
  <mergeCells count="1">
    <mergeCell ref="B2:C2"/>
  </mergeCells>
  <pageMargins left="0.39" right="0.17" top="0.43307086614173229" bottom="0.35433070866141736" header="0.31496062992125984" footer="0.31496062992125984"/>
  <pageSetup paperSize="9" scale="56" orientation="landscape" r:id="rId1"/>
  <rowBreaks count="1" manualBreakCount="1">
    <brk id="20" max="7" man="1"/>
  </rowBreaks>
  <colBreaks count="1" manualBreakCount="1">
    <brk id="16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proposta RM</vt:lpstr>
      <vt:lpstr>'proposta RM'!Àrea_d'impressió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Servei de Sistemes d'Informació i Telecomunicacions</cp:lastModifiedBy>
  <cp:lastPrinted>2022-06-03T11:27:20Z</cp:lastPrinted>
  <dcterms:created xsi:type="dcterms:W3CDTF">2022-05-26T09:37:40Z</dcterms:created>
  <dcterms:modified xsi:type="dcterms:W3CDTF">2022-07-21T07:12:37Z</dcterms:modified>
</cp:coreProperties>
</file>